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KWPSzczecin2\Desktop\gaz II\siwz\"/>
    </mc:Choice>
  </mc:AlternateContent>
  <xr:revisionPtr revIDLastSave="0" documentId="13_ncr:1_{61D7DCF8-6ABF-4E1F-82DE-E5259D2B7B4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7" i="1" l="1"/>
  <c r="AU17" i="1"/>
  <c r="AU16" i="1"/>
  <c r="AT17" i="1"/>
  <c r="AT16" i="1"/>
  <c r="G35" i="1"/>
  <c r="AW13" i="1" l="1"/>
  <c r="AW14" i="1"/>
  <c r="AW15" i="1"/>
  <c r="AW7" i="1"/>
  <c r="AW8" i="1"/>
  <c r="AW9" i="1"/>
  <c r="AT6" i="1"/>
  <c r="AU10" i="1"/>
  <c r="AW10" i="1" s="1"/>
  <c r="AT8" i="1" l="1"/>
  <c r="G25" i="1" s="1"/>
  <c r="AW16" i="1" l="1"/>
  <c r="AT9" i="1" l="1"/>
  <c r="AT15" i="1" l="1"/>
  <c r="G26" i="1" l="1"/>
  <c r="G32" i="1"/>
  <c r="AS15" i="1"/>
  <c r="AT14" i="1"/>
  <c r="AS14" i="1"/>
  <c r="AT13" i="1"/>
  <c r="AS13" i="1"/>
  <c r="AW12" i="1"/>
  <c r="AT12" i="1"/>
  <c r="AS12" i="1"/>
  <c r="AT7" i="1"/>
  <c r="AS7" i="1"/>
  <c r="AW6" i="1"/>
  <c r="AS6" i="1"/>
  <c r="G31" i="1" l="1"/>
  <c r="AT10" i="1"/>
  <c r="G24" i="1"/>
  <c r="G27" i="1" s="1"/>
  <c r="G30" i="1"/>
  <c r="G33" i="1" l="1"/>
</calcChain>
</file>

<file path=xl/sharedStrings.xml><?xml version="1.0" encoding="utf-8"?>
<sst xmlns="http://schemas.openxmlformats.org/spreadsheetml/2006/main" count="242" uniqueCount="120">
  <si>
    <t>Pobór paliwa gazowego w poszczególnych miesiącach (kWh)</t>
  </si>
  <si>
    <t>LP</t>
  </si>
  <si>
    <t>Dane nabywcy</t>
  </si>
  <si>
    <t>Adres obiektu</t>
  </si>
  <si>
    <t>Nazwa obecnego sprzedawcy</t>
  </si>
  <si>
    <t>Zmiana sprzedawcy</t>
  </si>
  <si>
    <t>Okres obowiązywania obecnej umowy sprzedażowej</t>
  </si>
  <si>
    <t>Grupa taryfowa</t>
  </si>
  <si>
    <t>Płatnik podatku akcyzowego</t>
  </si>
  <si>
    <t>Moc umowna b kWh/h</t>
  </si>
  <si>
    <t>Nr gazomierza</t>
  </si>
  <si>
    <t>Nr PPG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</si>
  <si>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</si>
  <si>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</si>
  <si>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</si>
  <si>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</si>
  <si>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</si>
  <si>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</si>
  <si>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</si>
  <si>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</si>
  <si>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</si>
  <si>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</si>
  <si>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</si>
  <si>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</si>
  <si>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 zapotrzebowanie na paliwo gazowe 12 miesięcy (kWh)</t>
  </si>
  <si>
    <t>Wartość sprzedaży podstawowej- 12 miesięcy (wartość minimalna)</t>
  </si>
  <si>
    <t>Nazwa</t>
  </si>
  <si>
    <t>Adres</t>
  </si>
  <si>
    <t>Kod</t>
  </si>
  <si>
    <t>Poczta</t>
  </si>
  <si>
    <t>NIP</t>
  </si>
  <si>
    <t>Ulica/Nr</t>
  </si>
  <si>
    <t>Miejscowość</t>
  </si>
  <si>
    <t>OSP</t>
  </si>
  <si>
    <t>OSD</t>
  </si>
  <si>
    <t>ilość miesięcy</t>
  </si>
  <si>
    <t>paliwo gazowe (kWh)</t>
  </si>
  <si>
    <t>netto</t>
  </si>
  <si>
    <t>wart. podatku</t>
  </si>
  <si>
    <t>brutto</t>
  </si>
  <si>
    <t>Operator Sieci Dystrybucyjnej  - Polska Spółka Gazownictwa sp z o.o. oddział  w Poznaniu</t>
  </si>
  <si>
    <t>Komenda Wojewódzka Policji w Szczecinie</t>
  </si>
  <si>
    <t>Szczecin, Małopolslka 47</t>
  </si>
  <si>
    <t>70-515</t>
  </si>
  <si>
    <t>Szczecin</t>
  </si>
  <si>
    <t>851-030-96-92</t>
  </si>
  <si>
    <t>PGNiG Poznań ul. Grobla 15, 61-859 Poznań</t>
  </si>
  <si>
    <t>pierwsza</t>
  </si>
  <si>
    <t>czas nieokreślony</t>
  </si>
  <si>
    <t>ZW</t>
  </si>
  <si>
    <t>b ≤ 110</t>
  </si>
  <si>
    <t xml:space="preserve">KPP Kamień Pomorski </t>
  </si>
  <si>
    <t>KPP Koszalin</t>
  </si>
  <si>
    <t>czas określony</t>
  </si>
  <si>
    <t>suma</t>
  </si>
  <si>
    <t>CZĘŚĆ II</t>
  </si>
  <si>
    <t>KMP Koszalin</t>
  </si>
  <si>
    <t>ul. Ogrodowa 16 B</t>
  </si>
  <si>
    <t>75-037</t>
  </si>
  <si>
    <t>Koszalin</t>
  </si>
  <si>
    <t>BZ-3.6</t>
  </si>
  <si>
    <t>Z-3.6</t>
  </si>
  <si>
    <t>26822541</t>
  </si>
  <si>
    <t>1201994040</t>
  </si>
  <si>
    <t>KPP Kołobrzeg</t>
  </si>
  <si>
    <t xml:space="preserve">ul. Wyzwolenia 37 </t>
  </si>
  <si>
    <t>78-131</t>
  </si>
  <si>
    <t xml:space="preserve">Dźwirzyno </t>
  </si>
  <si>
    <t>1202700054</t>
  </si>
  <si>
    <t>ul. 6-go Marca 6</t>
  </si>
  <si>
    <t>76-032</t>
  </si>
  <si>
    <t>Mielno</t>
  </si>
  <si>
    <t>BZ-1.1</t>
  </si>
  <si>
    <t>Ls-1.1</t>
  </si>
  <si>
    <t>Operator Sieci Dystrybucyjnej -G.EN Gaz sp. z o.o. Tarnowo Podgórne</t>
  </si>
  <si>
    <t>72-500</t>
  </si>
  <si>
    <t>Międzyzdroje</t>
  </si>
  <si>
    <t>G.EN GAZ ENERGIA  Sp. Z.o.o ul. Dorczyka 1 82-080 Tarnowo Podgórne</t>
  </si>
  <si>
    <t>W-2</t>
  </si>
  <si>
    <t>79878</t>
  </si>
  <si>
    <t>104000029360</t>
  </si>
  <si>
    <t>W-3</t>
  </si>
  <si>
    <t>12712060</t>
  </si>
  <si>
    <t>101600028210</t>
  </si>
  <si>
    <t>72-400</t>
  </si>
  <si>
    <t xml:space="preserve">Kamień Pomorski </t>
  </si>
  <si>
    <t>00814</t>
  </si>
  <si>
    <t>101600017200</t>
  </si>
  <si>
    <t>KPP Łobez</t>
  </si>
  <si>
    <t xml:space="preserve">ul. Żeromskiego 6  </t>
  </si>
  <si>
    <t>72-315</t>
  </si>
  <si>
    <t>Resko</t>
  </si>
  <si>
    <t>ZLm-2</t>
  </si>
  <si>
    <t>017532</t>
  </si>
  <si>
    <t>114000022010</t>
  </si>
  <si>
    <t>*Zamawiający oświadcza, że nie ma zawartych żadnych dodatkowych umów / aneksów w ramach akcji promocyjnych i programów lojalnościowych, które uniemożliwiłyby zawarcie nowej umowy sprzedażowej</t>
  </si>
  <si>
    <t>PPG wg grup taryfowych:</t>
  </si>
  <si>
    <t>Grupa taryfowa OSD</t>
  </si>
  <si>
    <t>ilość ppg</t>
  </si>
  <si>
    <t>Moc umowna</t>
  </si>
  <si>
    <t xml:space="preserve"> zapotrzebowanie na paliwo gazowe 12 miesięcy (kWh) - zamówienie podstawowe </t>
  </si>
  <si>
    <t>Suma</t>
  </si>
  <si>
    <t>Ls-1,1</t>
  </si>
  <si>
    <t>razem</t>
  </si>
  <si>
    <t>Obiekty podległe pod jednostki</t>
  </si>
  <si>
    <t>01238184</t>
  </si>
  <si>
    <t>UL. Kopernika 2</t>
  </si>
  <si>
    <t>ul. Żwirki i Wigury 2</t>
  </si>
  <si>
    <t>ul. Mickiewicza 65</t>
  </si>
  <si>
    <t>23%</t>
  </si>
  <si>
    <t>KPP Białogard</t>
  </si>
  <si>
    <t>ul. Wyszyńskiego 3</t>
  </si>
  <si>
    <t>78-200</t>
  </si>
  <si>
    <t>Białogard</t>
  </si>
  <si>
    <t>BZ-4</t>
  </si>
  <si>
    <t>Z-4</t>
  </si>
  <si>
    <t>26944768</t>
  </si>
  <si>
    <t>1209000037</t>
  </si>
  <si>
    <t>CZĘŚĆ I</t>
  </si>
  <si>
    <t>Załącznik nr 7 do siwz - Szczegółowy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</si>
</sst>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0"/>
    <numFmt numFmtId="165" formatCode="#,##0.00\ &quot;zł&quot;"/>
    <numFmt numFmtId="166" formatCode="0.000"/>
    <numFmt numFmtId="167" formatCode="_-* #,##0.00\ [$zł-415]_-;\-* #,##0.00\ [$zł-415]_-;_-* &quot;-&quot;??\ [$zł-415]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u/>
      <sz val="9"/>
      <color theme="4" tint="-0.499984740745262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1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E6E6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31"/>
      </patternFill>
    </fill>
  </fills>
  <borders count="8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theme="1" tint="0.34998626667073579"/>
      </left>
      <right/>
      <top style="double">
        <color theme="1" tint="0.34998626667073579"/>
      </top>
      <bottom style="double">
        <color theme="1" tint="0.34998626667073579"/>
      </bottom>
      <diagonal/>
    </border>
    <border>
      <left/>
      <right/>
      <top style="double">
        <color theme="1" tint="0.34998626667073579"/>
      </top>
      <bottom style="double">
        <color theme="1" tint="0.34998626667073579"/>
      </bottom>
      <diagonal/>
    </border>
    <border>
      <left/>
      <right style="double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double">
        <color theme="2" tint="-0.499984740745262"/>
      </left>
      <right/>
      <top style="double">
        <color theme="2" tint="-0.499984740745262"/>
      </top>
      <bottom style="double">
        <color theme="2" tint="-0.499984740745262"/>
      </bottom>
      <diagonal/>
    </border>
    <border>
      <left/>
      <right/>
      <top style="double">
        <color theme="2" tint="-0.499984740745262"/>
      </top>
      <bottom style="double">
        <color theme="2" tint="-0.499984740745262"/>
      </bottom>
      <diagonal/>
    </border>
    <border>
      <left/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/>
      <right style="thin">
        <color rgb="FF3F3F3F"/>
      </right>
      <top style="thin">
        <color theme="2" tint="-9.9948118533890809E-2"/>
      </top>
      <bottom/>
      <diagonal/>
    </border>
    <border>
      <left/>
      <right style="thin">
        <color rgb="FF3F3F3F"/>
      </right>
      <top/>
      <bottom/>
      <diagonal/>
    </border>
    <border>
      <left style="double">
        <color theme="2" tint="-0.499984740745262"/>
      </left>
      <right/>
      <top style="double">
        <color theme="2" tint="-0.499984740745262"/>
      </top>
      <bottom/>
      <diagonal/>
    </border>
    <border>
      <left/>
      <right style="double">
        <color theme="2" tint="-0.499984740745262"/>
      </right>
      <top style="double">
        <color theme="2" tint="-0.499984740745262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double">
        <color theme="2" tint="-0.499984740745262"/>
      </left>
      <right style="thin">
        <color rgb="FF3F3F3F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rgb="FF3F3F3F"/>
      </left>
      <right style="thin">
        <color rgb="FF3F3F3F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rgb="FF3F3F3F"/>
      </left>
      <right/>
      <top style="double">
        <color theme="2" tint="-0.499984740745262"/>
      </top>
      <bottom style="double">
        <color theme="2" tint="-0.499984740745262"/>
      </bottom>
      <diagonal/>
    </border>
    <border>
      <left style="double">
        <color theme="2" tint="-0.499984740745262"/>
      </left>
      <right style="thin">
        <color theme="2" tint="-0.499984740745262"/>
      </right>
      <top style="double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double">
        <color theme="2" tint="-0.499984740745262"/>
      </top>
      <bottom style="thin">
        <color theme="2" tint="-0.499984740745262"/>
      </bottom>
      <diagonal/>
    </border>
    <border>
      <left style="double">
        <color theme="2" tint="-0.499984740745262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indexed="8"/>
      </bottom>
      <diagonal/>
    </border>
    <border>
      <left style="thin">
        <color rgb="FF3F3F3F"/>
      </left>
      <right/>
      <top/>
      <bottom style="thin">
        <color indexed="8"/>
      </bottom>
      <diagonal/>
    </border>
    <border>
      <left style="double">
        <color theme="2" tint="-0.499984740745262"/>
      </left>
      <right/>
      <top/>
      <bottom style="double">
        <color theme="2" tint="-0.499984740745262"/>
      </bottom>
      <diagonal/>
    </border>
    <border>
      <left/>
      <right style="double">
        <color theme="2" tint="-0.499984740745262"/>
      </right>
      <top/>
      <bottom style="double">
        <color theme="2" tint="-0.499984740745262"/>
      </bottom>
      <diagonal/>
    </border>
    <border>
      <left style="thin">
        <color rgb="FF3F3F3F"/>
      </left>
      <right style="thin">
        <color rgb="FF3F3F3F"/>
      </right>
      <top/>
      <bottom style="thin">
        <color indexed="8"/>
      </bottom>
      <diagonal/>
    </border>
    <border>
      <left style="double">
        <color theme="2" tint="-0.499984740745262"/>
      </left>
      <right style="thin">
        <color theme="2" tint="-0.499984740745262"/>
      </right>
      <top style="thin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double">
        <color theme="2" tint="-0.499984740745262"/>
      </bottom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indexed="64"/>
      </top>
      <bottom style="double">
        <color theme="2" tint="-0.499984740745262"/>
      </bottom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2" tint="-0.499984740745262"/>
      </left>
      <right/>
      <top style="thick">
        <color theme="2" tint="-0.499984740745262"/>
      </top>
      <bottom style="thick">
        <color theme="2" tint="-0.499984740745262"/>
      </bottom>
      <diagonal/>
    </border>
    <border>
      <left/>
      <right/>
      <top style="thick">
        <color theme="2" tint="-0.499984740745262"/>
      </top>
      <bottom style="thick">
        <color theme="2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double">
        <color theme="1" tint="0.24994659260841701"/>
      </left>
      <right style="thin">
        <color theme="1" tint="0.24994659260841701"/>
      </right>
      <top style="double">
        <color theme="1" tint="0.24994659260841701"/>
      </top>
      <bottom style="double">
        <color theme="1" tint="0.24994659260841701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rgb="FF7F7F7F"/>
      </left>
      <right/>
      <top style="double">
        <color rgb="FF7F7F7F"/>
      </top>
      <bottom style="double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 style="thin">
        <color rgb="FF3F3F3F"/>
      </left>
      <right/>
      <top style="double">
        <color theme="1" tint="0.499984740745262"/>
      </top>
      <bottom/>
      <diagonal/>
    </border>
    <border>
      <left/>
      <right style="thin">
        <color rgb="FF3F3F3F"/>
      </right>
      <top style="double">
        <color theme="1" tint="0.499984740745262"/>
      </top>
      <bottom/>
      <diagonal/>
    </border>
    <border>
      <left/>
      <right/>
      <top/>
      <bottom style="double">
        <color theme="1" tint="0.499984740745262"/>
      </bottom>
      <diagonal/>
    </border>
    <border>
      <left style="thin">
        <color indexed="8"/>
      </left>
      <right/>
      <top style="double">
        <color theme="1" tint="0.499984740745262"/>
      </top>
      <bottom style="thin">
        <color indexed="8"/>
      </bottom>
      <diagonal/>
    </border>
    <border>
      <left/>
      <right style="thin">
        <color indexed="8"/>
      </right>
      <top style="double">
        <color theme="1" tint="0.499984740745262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23"/>
      </left>
      <right/>
      <top/>
      <bottom/>
      <diagonal/>
    </border>
    <border>
      <left style="double">
        <color indexed="63"/>
      </left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 style="thin">
        <color indexed="63"/>
      </right>
      <top/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double">
        <color theme="2" tint="-0.499984740745262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double">
        <color theme="1" tint="0.499984740745262"/>
      </left>
      <right/>
      <top style="thin">
        <color rgb="FF3F3F3F"/>
      </top>
      <bottom style="double">
        <color theme="1" tint="0.499984740745262"/>
      </bottom>
      <diagonal/>
    </border>
    <border>
      <left/>
      <right/>
      <top style="thin">
        <color rgb="FF3F3F3F"/>
      </top>
      <bottom style="double">
        <color theme="1" tint="0.499984740745262"/>
      </bottom>
      <diagonal/>
    </border>
    <border>
      <left/>
      <right style="thin">
        <color indexed="8"/>
      </right>
      <top style="thin">
        <color rgb="FF3F3F3F"/>
      </top>
      <bottom style="double">
        <color theme="1" tint="0.499984740745262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/>
    <xf numFmtId="0" fontId="5" fillId="0" borderId="0" applyNumberFormat="0" applyFill="0" applyBorder="0" applyAlignment="0" applyProtection="0"/>
    <xf numFmtId="0" fontId="2" fillId="3" borderId="2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0" borderId="0"/>
    <xf numFmtId="0" fontId="32" fillId="22" borderId="0" applyNumberFormat="0" applyBorder="0" applyAlignment="0" applyProtection="0"/>
    <xf numFmtId="0" fontId="32" fillId="23" borderId="75" applyNumberFormat="0" applyAlignment="0" applyProtection="0"/>
  </cellStyleXfs>
  <cellXfs count="269">
    <xf numFmtId="0" fontId="0" fillId="0" borderId="0" xfId="0"/>
    <xf numFmtId="0" fontId="9" fillId="12" borderId="0" xfId="0" applyFont="1" applyFill="1" applyAlignment="1">
      <alignment vertical="center"/>
    </xf>
    <xf numFmtId="0" fontId="9" fillId="12" borderId="0" xfId="0" applyFont="1" applyFill="1" applyAlignment="1">
      <alignment horizontal="center" vertical="center" wrapText="1"/>
    </xf>
    <xf numFmtId="0" fontId="12" fillId="13" borderId="24" xfId="10" applyFont="1" applyFill="1" applyBorder="1" applyAlignment="1">
      <alignment horizontal="center" vertical="center" wrapText="1"/>
    </xf>
    <xf numFmtId="0" fontId="12" fillId="13" borderId="25" xfId="10" applyFont="1" applyFill="1" applyBorder="1" applyAlignment="1">
      <alignment horizontal="center" vertical="center" wrapText="1"/>
    </xf>
    <xf numFmtId="0" fontId="12" fillId="13" borderId="26" xfId="10" applyFont="1" applyFill="1" applyBorder="1" applyAlignment="1">
      <alignment horizontal="center" vertical="center" wrapText="1"/>
    </xf>
    <xf numFmtId="0" fontId="12" fillId="9" borderId="29" xfId="10" applyFont="1" applyBorder="1" applyAlignment="1">
      <alignment horizontal="center" vertical="center" textRotation="90" wrapText="1"/>
    </xf>
    <xf numFmtId="0" fontId="12" fillId="9" borderId="30" xfId="10" applyFont="1" applyBorder="1" applyAlignment="1">
      <alignment horizontal="center" vertical="center" textRotation="90" wrapText="1"/>
    </xf>
    <xf numFmtId="0" fontId="16" fillId="8" borderId="25" xfId="9" applyFont="1" applyBorder="1" applyAlignment="1">
      <alignment horizontal="center" vertical="center" textRotation="90" wrapText="1"/>
    </xf>
    <xf numFmtId="0" fontId="16" fillId="8" borderId="25" xfId="9" applyFont="1" applyBorder="1" applyAlignment="1">
      <alignment horizontal="center" vertical="center" wrapText="1"/>
    </xf>
    <xf numFmtId="0" fontId="16" fillId="8" borderId="26" xfId="9" applyFont="1" applyBorder="1" applyAlignment="1">
      <alignment horizontal="center" vertical="center" wrapText="1"/>
    </xf>
    <xf numFmtId="0" fontId="16" fillId="8" borderId="32" xfId="9" applyFont="1" applyBorder="1" applyAlignment="1">
      <alignment horizontal="center" vertical="center" textRotation="90" wrapText="1"/>
    </xf>
    <xf numFmtId="0" fontId="16" fillId="8" borderId="33" xfId="9" applyFont="1" applyBorder="1" applyAlignment="1">
      <alignment horizontal="center" vertical="center" wrapText="1"/>
    </xf>
    <xf numFmtId="0" fontId="16" fillId="8" borderId="34" xfId="9" applyFont="1" applyBorder="1" applyAlignment="1">
      <alignment horizontal="center" vertical="center" wrapText="1"/>
    </xf>
    <xf numFmtId="0" fontId="16" fillId="8" borderId="35" xfId="9" applyFont="1" applyBorder="1" applyAlignment="1">
      <alignment horizontal="center" vertical="center" wrapText="1"/>
    </xf>
    <xf numFmtId="0" fontId="21" fillId="13" borderId="2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horizontal="fill" vertical="center" wrapText="1"/>
    </xf>
    <xf numFmtId="0" fontId="23" fillId="0" borderId="23" xfId="0" applyFont="1" applyBorder="1" applyAlignment="1">
      <alignment vertical="center"/>
    </xf>
    <xf numFmtId="0" fontId="19" fillId="0" borderId="23" xfId="0" applyFont="1" applyBorder="1" applyAlignment="1" applyProtection="1">
      <alignment vertical="center" wrapText="1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9" fontId="16" fillId="12" borderId="1" xfId="3" applyNumberFormat="1" applyFont="1" applyFill="1" applyBorder="1" applyAlignment="1">
      <alignment vertical="center"/>
    </xf>
    <xf numFmtId="0" fontId="21" fillId="13" borderId="44" xfId="0" applyFont="1" applyFill="1" applyBorder="1" applyAlignment="1" applyProtection="1">
      <alignment horizontal="center" vertical="center"/>
      <protection locked="0"/>
    </xf>
    <xf numFmtId="0" fontId="23" fillId="0" borderId="44" xfId="0" applyFont="1" applyBorder="1" applyAlignment="1">
      <alignment horizontal="fill" vertical="center" wrapText="1"/>
    </xf>
    <xf numFmtId="0" fontId="23" fillId="0" borderId="44" xfId="0" applyFont="1" applyBorder="1" applyAlignment="1">
      <alignment vertical="center"/>
    </xf>
    <xf numFmtId="0" fontId="19" fillId="0" borderId="44" xfId="0" applyFont="1" applyBorder="1" applyAlignment="1" applyProtection="1">
      <alignment vertical="center" wrapText="1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12" borderId="44" xfId="0" applyFont="1" applyFill="1" applyBorder="1" applyAlignment="1" applyProtection="1">
      <alignment vertical="center"/>
      <protection locked="0"/>
    </xf>
    <xf numFmtId="0" fontId="23" fillId="12" borderId="44" xfId="0" applyFont="1" applyFill="1" applyBorder="1" applyAlignment="1">
      <alignment horizontal="fill" vertical="center" wrapText="1"/>
    </xf>
    <xf numFmtId="0" fontId="19" fillId="12" borderId="44" xfId="0" applyFont="1" applyFill="1" applyBorder="1" applyAlignment="1" applyProtection="1">
      <alignment horizontal="center" vertical="center"/>
      <protection locked="0"/>
    </xf>
    <xf numFmtId="164" fontId="23" fillId="12" borderId="44" xfId="0" applyNumberFormat="1" applyFont="1" applyFill="1" applyBorder="1" applyAlignment="1">
      <alignment vertical="center"/>
    </xf>
    <xf numFmtId="0" fontId="9" fillId="13" borderId="44" xfId="0" applyFont="1" applyFill="1" applyBorder="1" applyAlignment="1">
      <alignment vertical="center"/>
    </xf>
    <xf numFmtId="0" fontId="22" fillId="0" borderId="44" xfId="11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/>
    </xf>
    <xf numFmtId="0" fontId="9" fillId="0" borderId="44" xfId="0" applyFont="1" applyBorder="1" applyAlignment="1">
      <alignment horizontal="center"/>
    </xf>
    <xf numFmtId="0" fontId="23" fillId="0" borderId="44" xfId="0" applyFont="1" applyBorder="1" applyAlignment="1">
      <alignment horizontal="left"/>
    </xf>
    <xf numFmtId="0" fontId="23" fillId="0" borderId="44" xfId="0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0" fontId="23" fillId="12" borderId="44" xfId="0" applyFont="1" applyFill="1" applyBorder="1" applyAlignment="1">
      <alignment vertical="center"/>
    </xf>
    <xf numFmtId="166" fontId="23" fillId="12" borderId="44" xfId="0" applyNumberFormat="1" applyFont="1" applyFill="1" applyBorder="1" applyAlignment="1">
      <alignment vertical="center"/>
    </xf>
    <xf numFmtId="0" fontId="23" fillId="0" borderId="50" xfId="0" applyFont="1" applyBorder="1" applyAlignment="1">
      <alignment horizontal="center" vertical="center"/>
    </xf>
    <xf numFmtId="166" fontId="23" fillId="0" borderId="44" xfId="0" applyNumberFormat="1" applyFont="1" applyBorder="1" applyAlignment="1">
      <alignment vertical="center"/>
    </xf>
    <xf numFmtId="164" fontId="23" fillId="0" borderId="44" xfId="0" applyNumberFormat="1" applyFont="1" applyBorder="1" applyAlignment="1">
      <alignment vertical="center"/>
    </xf>
    <xf numFmtId="0" fontId="22" fillId="0" borderId="23" xfId="11" applyFont="1" applyBorder="1" applyAlignment="1">
      <alignment horizontal="left" vertical="center" wrapText="1"/>
    </xf>
    <xf numFmtId="164" fontId="10" fillId="3" borderId="53" xfId="4" applyNumberFormat="1" applyFont="1" applyBorder="1" applyAlignment="1">
      <alignment horizontal="right" vertical="center"/>
    </xf>
    <xf numFmtId="0" fontId="17" fillId="12" borderId="49" xfId="11" applyFill="1" applyBorder="1"/>
    <xf numFmtId="0" fontId="19" fillId="12" borderId="49" xfId="0" applyFont="1" applyFill="1" applyBorder="1" applyAlignment="1" applyProtection="1">
      <alignment vertical="center"/>
      <protection locked="0"/>
    </xf>
    <xf numFmtId="164" fontId="13" fillId="12" borderId="54" xfId="2" applyNumberFormat="1" applyFont="1" applyFill="1" applyBorder="1" applyAlignment="1">
      <alignment horizontal="right" vertical="center"/>
    </xf>
    <xf numFmtId="164" fontId="13" fillId="12" borderId="0" xfId="2" applyNumberFormat="1" applyFont="1" applyFill="1" applyBorder="1" applyAlignment="1">
      <alignment horizontal="right" vertical="center"/>
    </xf>
    <xf numFmtId="10" fontId="13" fillId="12" borderId="0" xfId="2" applyNumberFormat="1" applyFont="1" applyFill="1" applyBorder="1" applyAlignment="1">
      <alignment horizontal="right" vertical="center"/>
    </xf>
    <xf numFmtId="0" fontId="9" fillId="10" borderId="56" xfId="0" applyFont="1" applyFill="1" applyBorder="1" applyAlignment="1">
      <alignment vertical="center"/>
    </xf>
    <xf numFmtId="0" fontId="9" fillId="13" borderId="23" xfId="0" applyFont="1" applyFill="1" applyBorder="1" applyAlignment="1">
      <alignment vertical="center"/>
    </xf>
    <xf numFmtId="0" fontId="9" fillId="0" borderId="23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23" fillId="0" borderId="23" xfId="0" applyFont="1" applyBorder="1" applyAlignment="1">
      <alignment horizontal="left"/>
    </xf>
    <xf numFmtId="0" fontId="16" fillId="4" borderId="23" xfId="5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9" fontId="16" fillId="12" borderId="57" xfId="3" applyNumberFormat="1" applyFont="1" applyFill="1" applyBorder="1" applyAlignment="1">
      <alignment vertical="center"/>
    </xf>
    <xf numFmtId="0" fontId="9" fillId="10" borderId="50" xfId="0" applyFont="1" applyFill="1" applyBorder="1" applyAlignment="1">
      <alignment vertical="center"/>
    </xf>
    <xf numFmtId="1" fontId="9" fillId="0" borderId="48" xfId="0" applyNumberFormat="1" applyFont="1" applyBorder="1" applyAlignment="1">
      <alignment horizontal="center" wrapText="1"/>
    </xf>
    <xf numFmtId="0" fontId="16" fillId="4" borderId="44" xfId="5" applyFont="1" applyBorder="1" applyAlignment="1">
      <alignment vertical="center"/>
    </xf>
    <xf numFmtId="49" fontId="16" fillId="12" borderId="44" xfId="0" applyNumberFormat="1" applyFont="1" applyFill="1" applyBorder="1" applyAlignment="1">
      <alignment horizontal="center" vertical="center"/>
    </xf>
    <xf numFmtId="0" fontId="27" fillId="18" borderId="48" xfId="0" applyFont="1" applyFill="1" applyBorder="1"/>
    <xf numFmtId="0" fontId="27" fillId="18" borderId="48" xfId="0" applyFont="1" applyFill="1" applyBorder="1" applyAlignment="1">
      <alignment horizontal="right"/>
    </xf>
    <xf numFmtId="0" fontId="23" fillId="19" borderId="42" xfId="0" applyFont="1" applyFill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19" fillId="0" borderId="42" xfId="0" applyFont="1" applyBorder="1" applyAlignment="1" applyProtection="1">
      <alignment horizontal="center" vertical="center"/>
      <protection locked="0"/>
    </xf>
    <xf numFmtId="0" fontId="24" fillId="13" borderId="60" xfId="6" applyFont="1" applyFill="1" applyBorder="1" applyAlignment="1">
      <alignment horizontal="center"/>
    </xf>
    <xf numFmtId="0" fontId="23" fillId="20" borderId="44" xfId="0" applyFont="1" applyFill="1" applyBorder="1" applyAlignment="1">
      <alignment vertical="center"/>
    </xf>
    <xf numFmtId="49" fontId="23" fillId="12" borderId="44" xfId="0" applyNumberFormat="1" applyFont="1" applyFill="1" applyBorder="1" applyAlignment="1">
      <alignment horizontal="center" vertical="center"/>
    </xf>
    <xf numFmtId="0" fontId="9" fillId="12" borderId="0" xfId="0" applyFont="1" applyFill="1" applyAlignment="1">
      <alignment vertical="center" wrapText="1"/>
    </xf>
    <xf numFmtId="0" fontId="9" fillId="12" borderId="0" xfId="0" applyFont="1" applyFill="1" applyAlignment="1">
      <alignment horizontal="center" vertical="center"/>
    </xf>
    <xf numFmtId="49" fontId="9" fillId="12" borderId="0" xfId="0" applyNumberFormat="1" applyFont="1" applyFill="1" applyAlignment="1">
      <alignment horizontal="center" vertical="center"/>
    </xf>
    <xf numFmtId="0" fontId="20" fillId="11" borderId="61" xfId="0" applyFont="1" applyFill="1" applyBorder="1" applyAlignment="1">
      <alignment vertical="center"/>
    </xf>
    <xf numFmtId="164" fontId="20" fillId="11" borderId="62" xfId="0" applyNumberFormat="1" applyFont="1" applyFill="1" applyBorder="1" applyAlignment="1">
      <alignment vertical="center"/>
    </xf>
    <xf numFmtId="3" fontId="9" fillId="12" borderId="0" xfId="0" applyNumberFormat="1" applyFont="1" applyFill="1" applyAlignment="1">
      <alignment vertical="center"/>
    </xf>
    <xf numFmtId="0" fontId="13" fillId="2" borderId="15" xfId="2" applyFont="1" applyBorder="1" applyAlignment="1">
      <alignment horizontal="center" vertical="center" textRotation="90"/>
    </xf>
    <xf numFmtId="0" fontId="13" fillId="2" borderId="15" xfId="2" applyFont="1" applyBorder="1" applyAlignment="1">
      <alignment horizontal="center" vertical="center"/>
    </xf>
    <xf numFmtId="0" fontId="13" fillId="2" borderId="15" xfId="2" applyFont="1" applyBorder="1" applyAlignment="1">
      <alignment horizontal="center" vertical="center" wrapText="1"/>
    </xf>
    <xf numFmtId="0" fontId="13" fillId="12" borderId="0" xfId="2" applyFont="1" applyFill="1" applyBorder="1" applyAlignment="1">
      <alignment horizontal="center" vertical="center" textRotation="90"/>
    </xf>
    <xf numFmtId="0" fontId="13" fillId="12" borderId="0" xfId="2" applyFont="1" applyFill="1" applyBorder="1" applyAlignment="1">
      <alignment horizontal="center" vertical="center"/>
    </xf>
    <xf numFmtId="0" fontId="13" fillId="12" borderId="0" xfId="2" applyFont="1" applyFill="1" applyBorder="1" applyAlignment="1">
      <alignment horizontal="center" vertical="center" wrapText="1"/>
    </xf>
    <xf numFmtId="0" fontId="13" fillId="12" borderId="67" xfId="2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26" fillId="2" borderId="1" xfId="2" applyFont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29" fillId="0" borderId="42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26" fillId="2" borderId="25" xfId="2" applyFont="1" applyBorder="1" applyAlignment="1">
      <alignment vertical="center"/>
    </xf>
    <xf numFmtId="0" fontId="26" fillId="2" borderId="26" xfId="2" applyFont="1" applyBorder="1" applyAlignment="1">
      <alignment vertical="center"/>
    </xf>
    <xf numFmtId="0" fontId="26" fillId="2" borderId="42" xfId="2" applyFont="1" applyBorder="1" applyAlignment="1">
      <alignment horizontal="center" vertical="center"/>
    </xf>
    <xf numFmtId="0" fontId="3" fillId="12" borderId="46" xfId="2" applyFill="1" applyBorder="1" applyAlignment="1">
      <alignment vertical="center"/>
    </xf>
    <xf numFmtId="0" fontId="3" fillId="12" borderId="54" xfId="2" applyFill="1" applyBorder="1" applyAlignment="1">
      <alignment horizontal="center" vertical="center"/>
    </xf>
    <xf numFmtId="164" fontId="3" fillId="12" borderId="46" xfId="2" applyNumberFormat="1" applyFill="1" applyBorder="1" applyAlignment="1">
      <alignment vertical="center" wrapText="1"/>
    </xf>
    <xf numFmtId="4" fontId="9" fillId="0" borderId="23" xfId="0" applyNumberFormat="1" applyFont="1" applyBorder="1" applyAlignment="1">
      <alignment vertical="center" wrapText="1"/>
    </xf>
    <xf numFmtId="0" fontId="9" fillId="0" borderId="44" xfId="0" applyFont="1" applyBorder="1" applyAlignment="1">
      <alignment horizontal="center" vertical="center"/>
    </xf>
    <xf numFmtId="4" fontId="9" fillId="0" borderId="44" xfId="0" applyNumberFormat="1" applyFont="1" applyBorder="1" applyAlignment="1">
      <alignment vertical="center" wrapText="1"/>
    </xf>
    <xf numFmtId="0" fontId="30" fillId="13" borderId="44" xfId="0" applyFont="1" applyFill="1" applyBorder="1" applyAlignment="1">
      <alignment vertical="center"/>
    </xf>
    <xf numFmtId="0" fontId="26" fillId="2" borderId="45" xfId="2" applyFont="1" applyBorder="1" applyAlignment="1">
      <alignment vertical="center"/>
    </xf>
    <xf numFmtId="0" fontId="26" fillId="2" borderId="57" xfId="2" applyFont="1" applyBorder="1" applyAlignment="1">
      <alignment horizontal="center" vertical="center"/>
    </xf>
    <xf numFmtId="0" fontId="9" fillId="12" borderId="43" xfId="0" applyFont="1" applyFill="1" applyBorder="1" applyAlignment="1">
      <alignment vertical="center"/>
    </xf>
    <xf numFmtId="0" fontId="9" fillId="12" borderId="71" xfId="0" applyFont="1" applyFill="1" applyBorder="1" applyAlignment="1">
      <alignment vertical="center"/>
    </xf>
    <xf numFmtId="0" fontId="16" fillId="11" borderId="74" xfId="9" applyFont="1" applyFill="1" applyBorder="1" applyAlignment="1">
      <alignment vertical="center"/>
    </xf>
    <xf numFmtId="0" fontId="6" fillId="11" borderId="67" xfId="9" applyFont="1" applyFill="1" applyBorder="1" applyAlignment="1">
      <alignment vertical="center"/>
    </xf>
    <xf numFmtId="0" fontId="23" fillId="21" borderId="23" xfId="0" applyFont="1" applyFill="1" applyBorder="1" applyAlignment="1">
      <alignment vertical="center"/>
    </xf>
    <xf numFmtId="0" fontId="0" fillId="21" borderId="0" xfId="0" applyFill="1"/>
    <xf numFmtId="49" fontId="10" fillId="3" borderId="53" xfId="4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7" fillId="18" borderId="0" xfId="0" applyFont="1" applyFill="1" applyBorder="1"/>
    <xf numFmtId="0" fontId="27" fillId="18" borderId="0" xfId="0" applyFont="1" applyFill="1" applyBorder="1" applyAlignment="1">
      <alignment horizontal="right"/>
    </xf>
    <xf numFmtId="0" fontId="9" fillId="12" borderId="44" xfId="0" applyFont="1" applyFill="1" applyBorder="1" applyAlignment="1">
      <alignment horizontal="left"/>
    </xf>
    <xf numFmtId="0" fontId="9" fillId="12" borderId="44" xfId="0" applyFont="1" applyFill="1" applyBorder="1" applyAlignment="1">
      <alignment horizontal="center"/>
    </xf>
    <xf numFmtId="0" fontId="23" fillId="12" borderId="44" xfId="0" applyFont="1" applyFill="1" applyBorder="1" applyAlignment="1">
      <alignment horizontal="left"/>
    </xf>
    <xf numFmtId="0" fontId="23" fillId="12" borderId="44" xfId="0" applyFont="1" applyFill="1" applyBorder="1" applyAlignment="1">
      <alignment horizontal="center" vertical="center"/>
    </xf>
    <xf numFmtId="0" fontId="21" fillId="12" borderId="0" xfId="0" applyFont="1" applyFill="1" applyBorder="1" applyAlignment="1" applyProtection="1">
      <alignment horizontal="center" vertical="center"/>
      <protection locked="0"/>
    </xf>
    <xf numFmtId="0" fontId="22" fillId="12" borderId="0" xfId="11" applyFont="1" applyFill="1" applyBorder="1" applyAlignment="1">
      <alignment horizontal="left" vertical="center" wrapText="1"/>
    </xf>
    <xf numFmtId="0" fontId="9" fillId="12" borderId="0" xfId="0" applyFont="1" applyFill="1" applyBorder="1" applyAlignment="1">
      <alignment horizontal="left"/>
    </xf>
    <xf numFmtId="1" fontId="9" fillId="12" borderId="0" xfId="0" applyNumberFormat="1" applyFont="1" applyFill="1" applyBorder="1" applyAlignment="1">
      <alignment horizontal="center" wrapText="1"/>
    </xf>
    <xf numFmtId="0" fontId="23" fillId="12" borderId="0" xfId="0" applyFont="1" applyFill="1" applyBorder="1" applyAlignment="1">
      <alignment horizontal="left"/>
    </xf>
    <xf numFmtId="0" fontId="23" fillId="12" borderId="0" xfId="0" applyFont="1" applyFill="1" applyBorder="1" applyAlignment="1">
      <alignment horizontal="fill" vertical="center" wrapText="1"/>
    </xf>
    <xf numFmtId="0" fontId="23" fillId="12" borderId="0" xfId="0" applyFont="1" applyFill="1" applyBorder="1" applyAlignment="1">
      <alignment vertical="center"/>
    </xf>
    <xf numFmtId="0" fontId="23" fillId="12" borderId="0" xfId="0" applyFont="1" applyFill="1" applyBorder="1" applyAlignment="1">
      <alignment horizontal="center" vertical="center"/>
    </xf>
    <xf numFmtId="49" fontId="23" fillId="12" borderId="0" xfId="0" applyNumberFormat="1" applyFont="1" applyFill="1" applyBorder="1" applyAlignment="1">
      <alignment horizontal="center" vertical="center"/>
    </xf>
    <xf numFmtId="166" fontId="23" fillId="12" borderId="0" xfId="0" applyNumberFormat="1" applyFont="1" applyFill="1" applyBorder="1" applyAlignment="1">
      <alignment vertical="center"/>
    </xf>
    <xf numFmtId="164" fontId="23" fillId="12" borderId="0" xfId="0" applyNumberFormat="1" applyFont="1" applyFill="1" applyBorder="1" applyAlignment="1">
      <alignment vertical="center"/>
    </xf>
    <xf numFmtId="0" fontId="0" fillId="12" borderId="0" xfId="0" applyFill="1"/>
    <xf numFmtId="3" fontId="20" fillId="11" borderId="62" xfId="0" applyNumberFormat="1" applyFont="1" applyFill="1" applyBorder="1" applyAlignment="1">
      <alignment vertical="center"/>
    </xf>
    <xf numFmtId="0" fontId="16" fillId="4" borderId="76" xfId="5" applyFont="1" applyBorder="1" applyAlignment="1">
      <alignment vertical="center"/>
    </xf>
    <xf numFmtId="0" fontId="9" fillId="12" borderId="0" xfId="0" applyFont="1" applyFill="1" applyBorder="1" applyAlignment="1">
      <alignment vertical="center"/>
    </xf>
    <xf numFmtId="164" fontId="33" fillId="23" borderId="78" xfId="13" applyNumberFormat="1" applyFont="1" applyBorder="1" applyAlignment="1" applyProtection="1">
      <alignment vertical="center"/>
    </xf>
    <xf numFmtId="9" fontId="33" fillId="23" borderId="79" xfId="13" applyNumberFormat="1" applyFont="1" applyBorder="1" applyAlignment="1" applyProtection="1">
      <alignment vertical="center"/>
    </xf>
    <xf numFmtId="0" fontId="29" fillId="0" borderId="76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6" xfId="0" applyFont="1" applyBorder="1" applyAlignment="1">
      <alignment horizontal="center" vertical="center"/>
    </xf>
    <xf numFmtId="0" fontId="22" fillId="12" borderId="44" xfId="11" applyFont="1" applyFill="1" applyBorder="1" applyAlignment="1">
      <alignment horizontal="left" vertical="center" wrapText="1"/>
    </xf>
    <xf numFmtId="0" fontId="22" fillId="12" borderId="23" xfId="11" applyFont="1" applyFill="1" applyBorder="1" applyAlignment="1">
      <alignment horizontal="left" vertical="center" wrapText="1"/>
    </xf>
    <xf numFmtId="0" fontId="9" fillId="12" borderId="23" xfId="0" applyFont="1" applyFill="1" applyBorder="1" applyAlignment="1">
      <alignment horizontal="left"/>
    </xf>
    <xf numFmtId="0" fontId="9" fillId="12" borderId="23" xfId="0" applyFont="1" applyFill="1" applyBorder="1" applyAlignment="1">
      <alignment horizontal="center"/>
    </xf>
    <xf numFmtId="0" fontId="23" fillId="12" borderId="23" xfId="0" applyFont="1" applyFill="1" applyBorder="1" applyAlignment="1">
      <alignment horizontal="left"/>
    </xf>
    <xf numFmtId="0" fontId="23" fillId="12" borderId="23" xfId="0" applyFont="1" applyFill="1" applyBorder="1" applyAlignment="1">
      <alignment horizontal="fill" vertical="center" wrapText="1"/>
    </xf>
    <xf numFmtId="0" fontId="23" fillId="12" borderId="23" xfId="0" applyFont="1" applyFill="1" applyBorder="1" applyAlignment="1">
      <alignment vertical="center"/>
    </xf>
    <xf numFmtId="1" fontId="9" fillId="12" borderId="48" xfId="0" applyNumberFormat="1" applyFont="1" applyFill="1" applyBorder="1" applyAlignment="1">
      <alignment horizontal="center" wrapText="1"/>
    </xf>
    <xf numFmtId="0" fontId="9" fillId="25" borderId="56" xfId="0" applyFont="1" applyFill="1" applyBorder="1" applyAlignment="1">
      <alignment vertical="center"/>
    </xf>
    <xf numFmtId="0" fontId="9" fillId="25" borderId="44" xfId="0" applyFont="1" applyFill="1" applyBorder="1" applyAlignment="1">
      <alignment vertical="center"/>
    </xf>
    <xf numFmtId="0" fontId="9" fillId="26" borderId="23" xfId="0" applyFont="1" applyFill="1" applyBorder="1" applyAlignment="1">
      <alignment vertical="center"/>
    </xf>
    <xf numFmtId="0" fontId="21" fillId="26" borderId="23" xfId="0" applyFont="1" applyFill="1" applyBorder="1" applyAlignment="1" applyProtection="1">
      <alignment horizontal="center" vertical="center"/>
      <protection locked="0"/>
    </xf>
    <xf numFmtId="0" fontId="9" fillId="26" borderId="44" xfId="0" applyFont="1" applyFill="1" applyBorder="1" applyAlignment="1">
      <alignment vertical="center"/>
    </xf>
    <xf numFmtId="0" fontId="21" fillId="26" borderId="44" xfId="0" applyFont="1" applyFill="1" applyBorder="1" applyAlignment="1" applyProtection="1">
      <alignment horizontal="center" vertical="center"/>
      <protection locked="0"/>
    </xf>
    <xf numFmtId="0" fontId="19" fillId="12" borderId="47" xfId="0" applyFont="1" applyFill="1" applyBorder="1" applyAlignment="1" applyProtection="1">
      <alignment vertical="center" wrapText="1"/>
      <protection locked="0"/>
    </xf>
    <xf numFmtId="0" fontId="23" fillId="27" borderId="44" xfId="0" applyFont="1" applyFill="1" applyBorder="1" applyAlignment="1">
      <alignment vertical="center"/>
    </xf>
    <xf numFmtId="0" fontId="19" fillId="12" borderId="23" xfId="0" applyFont="1" applyFill="1" applyBorder="1" applyAlignment="1" applyProtection="1">
      <alignment horizontal="center" vertical="center"/>
      <protection locked="0"/>
    </xf>
    <xf numFmtId="0" fontId="23" fillId="12" borderId="23" xfId="0" applyFont="1" applyFill="1" applyBorder="1" applyAlignment="1">
      <alignment horizontal="center" vertical="center"/>
    </xf>
    <xf numFmtId="49" fontId="19" fillId="12" borderId="23" xfId="0" applyNumberFormat="1" applyFont="1" applyFill="1" applyBorder="1" applyAlignment="1">
      <alignment horizontal="center" vertical="center"/>
    </xf>
    <xf numFmtId="49" fontId="23" fillId="12" borderId="23" xfId="0" applyNumberFormat="1" applyFont="1" applyFill="1" applyBorder="1" applyAlignment="1">
      <alignment horizontal="center" vertical="center"/>
    </xf>
    <xf numFmtId="166" fontId="27" fillId="12" borderId="48" xfId="0" applyNumberFormat="1" applyFont="1" applyFill="1" applyBorder="1"/>
    <xf numFmtId="166" fontId="19" fillId="12" borderId="44" xfId="1" applyNumberFormat="1" applyFont="1" applyFill="1" applyBorder="1" applyAlignment="1">
      <alignment vertical="center"/>
    </xf>
    <xf numFmtId="9" fontId="16" fillId="12" borderId="58" xfId="3" applyNumberFormat="1" applyFont="1" applyFill="1" applyBorder="1" applyAlignment="1">
      <alignment vertical="center"/>
    </xf>
    <xf numFmtId="165" fontId="24" fillId="26" borderId="42" xfId="3" applyNumberFormat="1" applyFont="1" applyFill="1" applyBorder="1" applyAlignment="1">
      <alignment horizontal="right" vertical="center"/>
    </xf>
    <xf numFmtId="0" fontId="19" fillId="26" borderId="44" xfId="0" applyFont="1" applyFill="1" applyBorder="1" applyAlignment="1">
      <alignment vertical="center"/>
    </xf>
    <xf numFmtId="164" fontId="15" fillId="26" borderId="45" xfId="2" applyNumberFormat="1" applyFont="1" applyFill="1" applyBorder="1" applyAlignment="1">
      <alignment vertical="center"/>
    </xf>
    <xf numFmtId="164" fontId="15" fillId="26" borderId="45" xfId="2" applyNumberFormat="1" applyFont="1" applyFill="1" applyBorder="1" applyAlignment="1">
      <alignment horizontal="right" vertical="center"/>
    </xf>
    <xf numFmtId="0" fontId="19" fillId="26" borderId="51" xfId="0" applyFont="1" applyFill="1" applyBorder="1" applyAlignment="1">
      <alignment vertical="center"/>
    </xf>
    <xf numFmtId="164" fontId="15" fillId="26" borderId="52" xfId="2" applyNumberFormat="1" applyFont="1" applyFill="1" applyBorder="1" applyAlignment="1">
      <alignment horizontal="right" vertical="center"/>
    </xf>
    <xf numFmtId="0" fontId="33" fillId="28" borderId="77" xfId="12" applyNumberFormat="1" applyFont="1" applyFill="1" applyBorder="1" applyAlignment="1" applyProtection="1">
      <alignment horizontal="center" vertical="center"/>
    </xf>
    <xf numFmtId="4" fontId="9" fillId="0" borderId="76" xfId="0" applyNumberFormat="1" applyFont="1" applyBorder="1" applyAlignment="1">
      <alignment vertical="center" wrapText="1"/>
    </xf>
    <xf numFmtId="4" fontId="9" fillId="0" borderId="72" xfId="0" applyNumberFormat="1" applyFont="1" applyBorder="1" applyAlignment="1">
      <alignment vertical="center" wrapText="1"/>
    </xf>
    <xf numFmtId="4" fontId="10" fillId="2" borderId="73" xfId="2" applyNumberFormat="1" applyFont="1" applyBorder="1" applyAlignment="1">
      <alignment vertical="center" wrapText="1"/>
    </xf>
    <xf numFmtId="4" fontId="6" fillId="11" borderId="42" xfId="9" applyNumberFormat="1" applyFont="1" applyFill="1" applyBorder="1" applyAlignment="1">
      <alignment vertical="center"/>
    </xf>
    <xf numFmtId="4" fontId="10" fillId="2" borderId="1" xfId="2" applyNumberFormat="1" applyFont="1" applyAlignment="1">
      <alignment vertical="center" wrapText="1"/>
    </xf>
    <xf numFmtId="0" fontId="15" fillId="2" borderId="17" xfId="2" applyFont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right" vertical="center"/>
    </xf>
    <xf numFmtId="0" fontId="9" fillId="10" borderId="8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center" vertical="center"/>
    </xf>
    <xf numFmtId="0" fontId="10" fillId="11" borderId="0" xfId="9" applyFont="1" applyFill="1" applyBorder="1" applyAlignment="1">
      <alignment horizontal="center" vertical="center"/>
    </xf>
    <xf numFmtId="0" fontId="12" fillId="15" borderId="82" xfId="10" applyFont="1" applyFill="1" applyBorder="1" applyAlignment="1">
      <alignment horizontal="center" vertical="center" wrapText="1"/>
    </xf>
    <xf numFmtId="0" fontId="17" fillId="12" borderId="0" xfId="11" applyFill="1" applyBorder="1"/>
    <xf numFmtId="0" fontId="17" fillId="12" borderId="80" xfId="11" applyFill="1" applyBorder="1"/>
    <xf numFmtId="0" fontId="9" fillId="11" borderId="0" xfId="0" applyFont="1" applyFill="1" applyBorder="1" applyAlignment="1">
      <alignment vertical="center"/>
    </xf>
    <xf numFmtId="0" fontId="25" fillId="12" borderId="80" xfId="2" applyFont="1" applyFill="1" applyBorder="1" applyAlignment="1">
      <alignment horizontal="right" vertical="center"/>
    </xf>
    <xf numFmtId="167" fontId="24" fillId="13" borderId="83" xfId="2" applyNumberFormat="1" applyFont="1" applyFill="1" applyBorder="1" applyAlignment="1">
      <alignment horizontal="right" indent="1"/>
    </xf>
    <xf numFmtId="0" fontId="17" fillId="12" borderId="0" xfId="11" applyFill="1" applyBorder="1" applyAlignment="1">
      <alignment vertical="center"/>
    </xf>
    <xf numFmtId="167" fontId="24" fillId="24" borderId="83" xfId="2" applyNumberFormat="1" applyFont="1" applyFill="1" applyBorder="1" applyAlignment="1">
      <alignment horizontal="right" indent="1"/>
    </xf>
    <xf numFmtId="10" fontId="17" fillId="12" borderId="0" xfId="11" applyNumberFormat="1" applyFill="1" applyBorder="1"/>
    <xf numFmtId="165" fontId="24" fillId="13" borderId="83" xfId="0" applyNumberFormat="1" applyFont="1" applyFill="1" applyBorder="1" applyAlignment="1">
      <alignment horizontal="right" vertical="center"/>
    </xf>
    <xf numFmtId="165" fontId="24" fillId="24" borderId="83" xfId="0" applyNumberFormat="1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vertical="center" wrapText="1"/>
    </xf>
    <xf numFmtId="0" fontId="9" fillId="11" borderId="0" xfId="0" applyFont="1" applyFill="1" applyBorder="1" applyAlignment="1">
      <alignment horizontal="center" vertical="center"/>
    </xf>
    <xf numFmtId="49" fontId="9" fillId="11" borderId="0" xfId="0" applyNumberFormat="1" applyFont="1" applyFill="1" applyBorder="1" applyAlignment="1">
      <alignment horizontal="center" vertical="center"/>
    </xf>
    <xf numFmtId="164" fontId="20" fillId="11" borderId="84" xfId="0" applyNumberFormat="1" applyFont="1" applyFill="1" applyBorder="1" applyAlignment="1">
      <alignment vertical="center"/>
    </xf>
    <xf numFmtId="0" fontId="4" fillId="11" borderId="63" xfId="7" applyFont="1" applyFill="1" applyBorder="1" applyAlignment="1">
      <alignment vertical="center"/>
    </xf>
    <xf numFmtId="0" fontId="4" fillId="11" borderId="64" xfId="7" applyFont="1" applyFill="1" applyBorder="1" applyAlignment="1">
      <alignment vertical="center"/>
    </xf>
    <xf numFmtId="166" fontId="3" fillId="12" borderId="0" xfId="2" applyNumberFormat="1" applyFill="1" applyBorder="1" applyAlignment="1">
      <alignment vertical="center"/>
    </xf>
    <xf numFmtId="4" fontId="9" fillId="12" borderId="4" xfId="0" applyNumberFormat="1" applyFont="1" applyFill="1" applyBorder="1" applyAlignment="1">
      <alignment vertical="center"/>
    </xf>
    <xf numFmtId="0" fontId="4" fillId="12" borderId="0" xfId="7" applyFont="1" applyFill="1" applyBorder="1" applyAlignment="1">
      <alignment vertical="center"/>
    </xf>
    <xf numFmtId="0" fontId="13" fillId="12" borderId="3" xfId="2" applyFont="1" applyFill="1" applyBorder="1" applyAlignment="1">
      <alignment horizontal="center" vertical="center" wrapText="1"/>
    </xf>
    <xf numFmtId="0" fontId="6" fillId="12" borderId="0" xfId="9" applyFont="1" applyFill="1" applyBorder="1" applyAlignment="1">
      <alignment vertical="center"/>
    </xf>
    <xf numFmtId="4" fontId="10" fillId="12" borderId="3" xfId="2" applyNumberFormat="1" applyFont="1" applyFill="1" applyBorder="1" applyAlignment="1">
      <alignment vertical="center"/>
    </xf>
    <xf numFmtId="4" fontId="9" fillId="12" borderId="55" xfId="0" applyNumberFormat="1" applyFont="1" applyFill="1" applyBorder="1" applyAlignment="1">
      <alignment vertical="center"/>
    </xf>
    <xf numFmtId="4" fontId="10" fillId="12" borderId="0" xfId="2" applyNumberFormat="1" applyFont="1" applyFill="1" applyBorder="1" applyAlignment="1">
      <alignment vertical="center" wrapText="1"/>
    </xf>
    <xf numFmtId="0" fontId="6" fillId="12" borderId="4" xfId="9" applyFont="1" applyFill="1" applyBorder="1" applyAlignment="1">
      <alignment vertical="center"/>
    </xf>
    <xf numFmtId="4" fontId="6" fillId="12" borderId="55" xfId="9" applyNumberFormat="1" applyFont="1" applyFill="1" applyBorder="1" applyAlignment="1">
      <alignment vertical="center"/>
    </xf>
    <xf numFmtId="0" fontId="6" fillId="16" borderId="38" xfId="9" applyFont="1" applyFill="1" applyBorder="1" applyAlignment="1">
      <alignment horizontal="center" vertical="center"/>
    </xf>
    <xf numFmtId="0" fontId="6" fillId="16" borderId="39" xfId="9" applyFont="1" applyFill="1" applyBorder="1" applyAlignment="1">
      <alignment horizontal="center" vertical="center"/>
    </xf>
    <xf numFmtId="0" fontId="18" fillId="17" borderId="40" xfId="9" applyFont="1" applyFill="1" applyBorder="1" applyAlignment="1">
      <alignment horizontal="center" vertical="center" wrapText="1"/>
    </xf>
    <xf numFmtId="0" fontId="18" fillId="17" borderId="41" xfId="9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26" fillId="2" borderId="43" xfId="2" applyFont="1" applyBorder="1" applyAlignment="1">
      <alignment horizontal="center" vertical="center"/>
    </xf>
    <xf numFmtId="0" fontId="26" fillId="2" borderId="72" xfId="2" applyFont="1" applyBorder="1" applyAlignment="1">
      <alignment horizontal="center" vertical="center"/>
    </xf>
    <xf numFmtId="0" fontId="13" fillId="2" borderId="65" xfId="2" applyFont="1" applyBorder="1" applyAlignment="1">
      <alignment horizontal="center" vertical="center" wrapText="1"/>
    </xf>
    <xf numFmtId="0" fontId="13" fillId="2" borderId="66" xfId="2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26" fillId="2" borderId="36" xfId="2" applyFont="1" applyBorder="1" applyAlignment="1">
      <alignment horizontal="center" vertical="center"/>
    </xf>
    <xf numFmtId="0" fontId="26" fillId="2" borderId="37" xfId="2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6" fillId="8" borderId="63" xfId="9" applyFont="1" applyBorder="1" applyAlignment="1">
      <alignment horizontal="center" vertical="center"/>
    </xf>
    <xf numFmtId="0" fontId="6" fillId="8" borderId="64" xfId="9" applyFont="1" applyBorder="1" applyAlignment="1">
      <alignment horizontal="center" vertical="center"/>
    </xf>
    <xf numFmtId="0" fontId="6" fillId="8" borderId="85" xfId="9" applyFont="1" applyBorder="1" applyAlignment="1">
      <alignment horizontal="center" vertical="center"/>
    </xf>
    <xf numFmtId="0" fontId="6" fillId="8" borderId="86" xfId="9" applyFont="1" applyBorder="1" applyAlignment="1">
      <alignment horizontal="center" vertical="center"/>
    </xf>
    <xf numFmtId="0" fontId="6" fillId="8" borderId="87" xfId="9" applyFont="1" applyBorder="1" applyAlignment="1">
      <alignment horizontal="center" vertical="center"/>
    </xf>
    <xf numFmtId="0" fontId="12" fillId="9" borderId="3" xfId="10" applyFont="1" applyBorder="1" applyAlignment="1">
      <alignment horizontal="center" vertical="center"/>
    </xf>
    <xf numFmtId="0" fontId="12" fillId="9" borderId="31" xfId="10" applyFont="1" applyBorder="1" applyAlignment="1">
      <alignment horizontal="center" vertical="center"/>
    </xf>
    <xf numFmtId="0" fontId="15" fillId="2" borderId="16" xfId="2" applyFont="1" applyBorder="1" applyAlignment="1">
      <alignment horizontal="center" vertical="center" wrapText="1"/>
    </xf>
    <xf numFmtId="0" fontId="15" fillId="2" borderId="17" xfId="2" applyFont="1" applyBorder="1" applyAlignment="1">
      <alignment horizontal="center" vertical="center" wrapText="1"/>
    </xf>
    <xf numFmtId="0" fontId="12" fillId="13" borderId="21" xfId="10" applyFont="1" applyFill="1" applyBorder="1" applyAlignment="1">
      <alignment horizontal="center" vertical="center" wrapText="1"/>
    </xf>
    <xf numFmtId="0" fontId="12" fillId="13" borderId="22" xfId="10" applyFont="1" applyFill="1" applyBorder="1" applyAlignment="1">
      <alignment horizontal="center" vertical="center" wrapText="1"/>
    </xf>
    <xf numFmtId="0" fontId="12" fillId="13" borderId="81" xfId="10" applyFont="1" applyFill="1" applyBorder="1" applyAlignment="1">
      <alignment horizontal="center" vertical="center" wrapText="1"/>
    </xf>
    <xf numFmtId="0" fontId="15" fillId="2" borderId="18" xfId="2" applyFont="1" applyBorder="1" applyAlignment="1">
      <alignment horizontal="center" vertical="center" wrapText="1"/>
    </xf>
    <xf numFmtId="0" fontId="15" fillId="14" borderId="19" xfId="2" applyFont="1" applyFill="1" applyBorder="1" applyAlignment="1">
      <alignment horizontal="center" vertical="center" wrapText="1"/>
    </xf>
    <xf numFmtId="0" fontId="15" fillId="14" borderId="20" xfId="2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right" vertical="center"/>
    </xf>
    <xf numFmtId="0" fontId="10" fillId="8" borderId="3" xfId="9" applyFont="1" applyBorder="1" applyAlignment="1">
      <alignment horizontal="center" vertical="center"/>
    </xf>
    <xf numFmtId="0" fontId="10" fillId="8" borderId="0" xfId="9" applyFont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1" fillId="10" borderId="23" xfId="0" applyFont="1" applyFill="1" applyBorder="1" applyAlignment="1">
      <alignment horizontal="center" vertical="center"/>
    </xf>
    <xf numFmtId="0" fontId="1" fillId="7" borderId="5" xfId="8" applyBorder="1" applyAlignment="1">
      <alignment horizontal="center" vertical="center" wrapText="1"/>
    </xf>
    <xf numFmtId="0" fontId="1" fillId="7" borderId="6" xfId="8" applyBorder="1" applyAlignment="1">
      <alignment horizontal="center" vertical="center" wrapText="1"/>
    </xf>
    <xf numFmtId="0" fontId="1" fillId="7" borderId="7" xfId="8" applyBorder="1" applyAlignment="1">
      <alignment horizontal="center" vertical="center" wrapText="1"/>
    </xf>
    <xf numFmtId="0" fontId="12" fillId="9" borderId="0" xfId="10" applyFont="1" applyBorder="1" applyAlignment="1">
      <alignment horizontal="center" vertical="center" wrapText="1"/>
    </xf>
    <xf numFmtId="0" fontId="12" fillId="9" borderId="15" xfId="10" applyFont="1" applyBorder="1" applyAlignment="1">
      <alignment horizontal="center" vertical="center" wrapText="1"/>
    </xf>
    <xf numFmtId="0" fontId="1" fillId="7" borderId="8" xfId="8" applyBorder="1" applyAlignment="1">
      <alignment horizontal="center" vertical="center" wrapText="1"/>
    </xf>
    <xf numFmtId="0" fontId="1" fillId="7" borderId="9" xfId="8" applyBorder="1" applyAlignment="1">
      <alignment horizontal="center" vertical="center" wrapText="1"/>
    </xf>
    <xf numFmtId="0" fontId="1" fillId="7" borderId="10" xfId="8" applyBorder="1" applyAlignment="1">
      <alignment horizontal="center" vertical="center" wrapText="1"/>
    </xf>
    <xf numFmtId="0" fontId="12" fillId="8" borderId="11" xfId="9" applyFont="1" applyBorder="1" applyAlignment="1">
      <alignment horizontal="center" vertical="center" wrapText="1"/>
    </xf>
    <xf numFmtId="0" fontId="12" fillId="8" borderId="25" xfId="9" applyFont="1" applyBorder="1" applyAlignment="1">
      <alignment horizontal="center" vertical="center" wrapText="1"/>
    </xf>
    <xf numFmtId="0" fontId="12" fillId="9" borderId="12" xfId="10" applyFont="1" applyBorder="1" applyAlignment="1">
      <alignment horizontal="center" vertical="center" textRotation="90" wrapText="1"/>
    </xf>
    <xf numFmtId="0" fontId="12" fillId="9" borderId="27" xfId="10" applyFont="1" applyBorder="1" applyAlignment="1">
      <alignment horizontal="center" vertical="center" textRotation="90" wrapText="1"/>
    </xf>
    <xf numFmtId="0" fontId="12" fillId="13" borderId="3" xfId="10" applyFont="1" applyFill="1" applyBorder="1" applyAlignment="1">
      <alignment horizontal="center" vertical="center" wrapText="1"/>
    </xf>
    <xf numFmtId="0" fontId="12" fillId="13" borderId="28" xfId="10" applyFont="1" applyFill="1" applyBorder="1" applyAlignment="1">
      <alignment horizontal="center" vertical="center" wrapText="1"/>
    </xf>
    <xf numFmtId="0" fontId="13" fillId="2" borderId="13" xfId="2" applyFont="1" applyBorder="1" applyAlignment="1">
      <alignment horizontal="center" vertical="center" wrapText="1"/>
    </xf>
    <xf numFmtId="0" fontId="14" fillId="2" borderId="14" xfId="2" applyFont="1" applyBorder="1" applyAlignment="1">
      <alignment horizontal="center" vertical="center" wrapText="1"/>
    </xf>
    <xf numFmtId="0" fontId="12" fillId="9" borderId="15" xfId="10" applyFont="1" applyBorder="1" applyAlignment="1">
      <alignment horizontal="center" vertical="center" textRotation="90" wrapText="1"/>
    </xf>
    <xf numFmtId="0" fontId="12" fillId="9" borderId="31" xfId="10" applyFont="1" applyBorder="1" applyAlignment="1">
      <alignment horizontal="center" vertical="center" textRotation="90" wrapText="1"/>
    </xf>
    <xf numFmtId="49" fontId="12" fillId="9" borderId="15" xfId="10" applyNumberFormat="1" applyFont="1" applyBorder="1" applyAlignment="1">
      <alignment horizontal="center" vertical="center" textRotation="90"/>
    </xf>
    <xf numFmtId="49" fontId="12" fillId="9" borderId="31" xfId="10" applyNumberFormat="1" applyFont="1" applyBorder="1" applyAlignment="1">
      <alignment horizontal="center" vertical="center" textRotation="90"/>
    </xf>
  </cellXfs>
  <cellStyles count="14">
    <cellStyle name="20% — akcent 1" xfId="5" builtinId="30"/>
    <cellStyle name="20% — akcent 2" xfId="6" builtinId="34"/>
    <cellStyle name="20% — akcent 3" xfId="8" builtinId="38"/>
    <cellStyle name="40% — akcent 3" xfId="9" builtinId="39"/>
    <cellStyle name="60% — akcent 3" xfId="10" builtinId="40"/>
    <cellStyle name="Akcent 3" xfId="7" builtinId="37"/>
    <cellStyle name="Dane wyjściowe" xfId="2" builtinId="21"/>
    <cellStyle name="Dziesiętny" xfId="1" builtinId="3"/>
    <cellStyle name="Excel_BuiltIn_20% — akcent 2" xfId="12" xr:uid="{78E85140-3843-42F4-97FF-9300495532F9}"/>
    <cellStyle name="Excel_BuiltIn_Uwaga" xfId="13" xr:uid="{27E59D53-B189-415C-A8E6-5D802166ABD2}"/>
    <cellStyle name="Normalny" xfId="0" builtinId="0"/>
    <cellStyle name="Normalny 2" xfId="11" xr:uid="{C8335422-3F65-4B25-8A6A-1F6A676EEA74}"/>
    <cellStyle name="Tekst ostrzeżenia" xfId="3" builtinId="11"/>
    <cellStyle name="Uwaga" xfId="4" builtin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44"/>
  <sheetViews>
    <sheetView tabSelected="1" zoomScaleNormal="100" workbookViewId="0">
      <selection activeCell="K21" sqref="K21"/>
    </sheetView>
  </sheetViews>
  <sheetFormatPr defaultRowHeight="15" x14ac:dyDescent="0.25"/>
  <cols>
    <col min="2" max="2" width="30.7109375" customWidth="1"/>
    <col min="3" max="3" width="20.28515625" customWidth="1"/>
    <col min="6" max="6" width="17.28515625" customWidth="1"/>
    <col min="7" max="7" width="19.140625" customWidth="1"/>
    <col min="8" max="8" width="22.42578125" customWidth="1"/>
    <col min="10" max="10" width="14.140625" customWidth="1"/>
    <col min="11" max="11" width="39.5703125" customWidth="1"/>
    <col min="13" max="13" width="20" customWidth="1"/>
    <col min="18" max="18" width="11.140625" customWidth="1"/>
    <col min="19" max="19" width="10.85546875" customWidth="1"/>
    <col min="45" max="45" width="9.140625" customWidth="1"/>
    <col min="46" max="46" width="21.42578125" customWidth="1"/>
    <col min="47" max="47" width="12.140625" customWidth="1"/>
    <col min="48" max="48" width="9.140625" customWidth="1"/>
    <col min="49" max="49" width="14.28515625" customWidth="1"/>
    <col min="50" max="53" width="9.140625" style="131"/>
  </cols>
  <sheetData>
    <row r="1" spans="1:78" x14ac:dyDescent="0.25">
      <c r="A1" s="244" t="s">
        <v>119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176"/>
      <c r="AV1" s="176"/>
      <c r="AW1" s="177"/>
      <c r="AX1" s="1"/>
      <c r="AY1" s="1"/>
      <c r="AZ1" s="1"/>
    </row>
    <row r="2" spans="1:78" ht="15.75" thickBot="1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8"/>
      <c r="R2" s="179"/>
      <c r="S2" s="178"/>
      <c r="T2" s="245" t="s">
        <v>0</v>
      </c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180"/>
      <c r="AV2" s="180"/>
      <c r="AW2" s="177"/>
      <c r="AX2" s="1"/>
      <c r="AY2" s="1"/>
      <c r="AZ2" s="1"/>
    </row>
    <row r="3" spans="1:78" ht="28.5" customHeight="1" thickTop="1" thickBot="1" x14ac:dyDescent="0.3">
      <c r="A3" s="247" t="s">
        <v>1</v>
      </c>
      <c r="B3" s="249" t="s">
        <v>2</v>
      </c>
      <c r="C3" s="250"/>
      <c r="D3" s="250"/>
      <c r="E3" s="250"/>
      <c r="F3" s="251"/>
      <c r="G3" s="252" t="s">
        <v>104</v>
      </c>
      <c r="H3" s="254" t="s">
        <v>3</v>
      </c>
      <c r="I3" s="255"/>
      <c r="J3" s="256"/>
      <c r="K3" s="257" t="s">
        <v>4</v>
      </c>
      <c r="L3" s="259" t="s">
        <v>5</v>
      </c>
      <c r="M3" s="261" t="s">
        <v>6</v>
      </c>
      <c r="N3" s="263" t="s">
        <v>7</v>
      </c>
      <c r="O3" s="264"/>
      <c r="P3" s="259" t="s">
        <v>8</v>
      </c>
      <c r="Q3" s="265" t="s">
        <v>9</v>
      </c>
      <c r="R3" s="267" t="s">
        <v>10</v>
      </c>
      <c r="S3" s="234" t="s">
        <v>11</v>
      </c>
      <c r="T3" s="236" t="s">
        <v>12</v>
      </c>
      <c r="U3" s="237"/>
      <c r="V3" s="175"/>
      <c r="W3" s="237" t="s">
        <v>13</v>
      </c>
      <c r="X3" s="237"/>
      <c r="Y3" s="237" t="s">
        <v>14</v>
      </c>
      <c r="Z3" s="237"/>
      <c r="AA3" s="237" t="s">
        <v>15</v>
      </c>
      <c r="AB3" s="237"/>
      <c r="AC3" s="237" t="s">
        <v>16</v>
      </c>
      <c r="AD3" s="237"/>
      <c r="AE3" s="237" t="s">
        <v>17</v>
      </c>
      <c r="AF3" s="237"/>
      <c r="AG3" s="237" t="s">
        <v>18</v>
      </c>
      <c r="AH3" s="237"/>
      <c r="AI3" s="237" t="s">
        <v>19</v>
      </c>
      <c r="AJ3" s="237"/>
      <c r="AK3" s="237" t="s">
        <v>20</v>
      </c>
      <c r="AL3" s="237"/>
      <c r="AM3" s="237" t="s">
        <v>21</v>
      </c>
      <c r="AN3" s="237"/>
      <c r="AO3" s="237" t="s">
        <v>22</v>
      </c>
      <c r="AP3" s="237"/>
      <c r="AQ3" s="237" t="s">
        <v>23</v>
      </c>
      <c r="AR3" s="241"/>
      <c r="AS3" s="242" t="s">
        <v>24</v>
      </c>
      <c r="AT3" s="243"/>
      <c r="AU3" s="238" t="s">
        <v>25</v>
      </c>
      <c r="AV3" s="239"/>
      <c r="AW3" s="240"/>
      <c r="AX3" s="2"/>
      <c r="AY3" s="2"/>
      <c r="AZ3" s="2"/>
    </row>
    <row r="4" spans="1:78" ht="38.25" thickTop="1" thickBot="1" x14ac:dyDescent="0.3">
      <c r="A4" s="248"/>
      <c r="B4" s="3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253"/>
      <c r="H4" s="4" t="s">
        <v>31</v>
      </c>
      <c r="I4" s="4" t="s">
        <v>28</v>
      </c>
      <c r="J4" s="5" t="s">
        <v>32</v>
      </c>
      <c r="K4" s="258"/>
      <c r="L4" s="260"/>
      <c r="M4" s="262"/>
      <c r="N4" s="6" t="s">
        <v>33</v>
      </c>
      <c r="O4" s="7" t="s">
        <v>34</v>
      </c>
      <c r="P4" s="260"/>
      <c r="Q4" s="266"/>
      <c r="R4" s="268"/>
      <c r="S4" s="235"/>
      <c r="T4" s="8" t="s">
        <v>35</v>
      </c>
      <c r="U4" s="9" t="s">
        <v>36</v>
      </c>
      <c r="V4" s="9"/>
      <c r="W4" s="8" t="s">
        <v>35</v>
      </c>
      <c r="X4" s="9" t="s">
        <v>36</v>
      </c>
      <c r="Y4" s="8" t="s">
        <v>35</v>
      </c>
      <c r="Z4" s="9" t="s">
        <v>36</v>
      </c>
      <c r="AA4" s="8" t="s">
        <v>35</v>
      </c>
      <c r="AB4" s="9" t="s">
        <v>36</v>
      </c>
      <c r="AC4" s="8" t="s">
        <v>35</v>
      </c>
      <c r="AD4" s="9" t="s">
        <v>36</v>
      </c>
      <c r="AE4" s="8" t="s">
        <v>35</v>
      </c>
      <c r="AF4" s="9" t="s">
        <v>36</v>
      </c>
      <c r="AG4" s="8" t="s">
        <v>35</v>
      </c>
      <c r="AH4" s="9" t="s">
        <v>36</v>
      </c>
      <c r="AI4" s="8" t="s">
        <v>35</v>
      </c>
      <c r="AJ4" s="9" t="s">
        <v>36</v>
      </c>
      <c r="AK4" s="8" t="s">
        <v>35</v>
      </c>
      <c r="AL4" s="9" t="s">
        <v>36</v>
      </c>
      <c r="AM4" s="8" t="s">
        <v>35</v>
      </c>
      <c r="AN4" s="9" t="s">
        <v>36</v>
      </c>
      <c r="AO4" s="8" t="s">
        <v>35</v>
      </c>
      <c r="AP4" s="9" t="s">
        <v>36</v>
      </c>
      <c r="AQ4" s="8" t="s">
        <v>35</v>
      </c>
      <c r="AR4" s="10" t="s">
        <v>36</v>
      </c>
      <c r="AS4" s="11" t="s">
        <v>35</v>
      </c>
      <c r="AT4" s="12" t="s">
        <v>36</v>
      </c>
      <c r="AU4" s="13" t="s">
        <v>37</v>
      </c>
      <c r="AV4" s="14" t="s">
        <v>38</v>
      </c>
      <c r="AW4" s="181" t="s">
        <v>39</v>
      </c>
      <c r="AX4" s="2"/>
      <c r="AY4" s="2"/>
      <c r="AZ4" s="2"/>
    </row>
    <row r="5" spans="1:78" ht="16.5" thickTop="1" thickBot="1" x14ac:dyDescent="0.3">
      <c r="A5" s="210" t="s">
        <v>118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2" t="s">
        <v>40</v>
      </c>
      <c r="O5" s="213"/>
      <c r="P5" s="213"/>
      <c r="Q5" s="213"/>
      <c r="R5" s="213"/>
      <c r="S5" s="213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44"/>
      <c r="AS5" s="45"/>
      <c r="AT5" s="46"/>
      <c r="AU5" s="47"/>
      <c r="AV5" s="48"/>
      <c r="AW5" s="185"/>
      <c r="AX5" s="1"/>
      <c r="AY5" s="1"/>
      <c r="AZ5" s="1"/>
    </row>
    <row r="6" spans="1:78" ht="16.5" thickTop="1" thickBot="1" x14ac:dyDescent="0.3">
      <c r="A6" s="49">
        <v>1</v>
      </c>
      <c r="B6" s="50" t="s">
        <v>41</v>
      </c>
      <c r="C6" s="15" t="s">
        <v>42</v>
      </c>
      <c r="D6" s="15" t="s">
        <v>43</v>
      </c>
      <c r="E6" s="15" t="s">
        <v>44</v>
      </c>
      <c r="F6" s="15" t="s">
        <v>45</v>
      </c>
      <c r="G6" s="42" t="s">
        <v>56</v>
      </c>
      <c r="H6" s="51" t="s">
        <v>57</v>
      </c>
      <c r="I6" s="52" t="s">
        <v>58</v>
      </c>
      <c r="J6" s="53" t="s">
        <v>59</v>
      </c>
      <c r="K6" s="16" t="s">
        <v>46</v>
      </c>
      <c r="L6" s="17" t="s">
        <v>47</v>
      </c>
      <c r="M6" s="18" t="s">
        <v>48</v>
      </c>
      <c r="N6" s="17" t="s">
        <v>60</v>
      </c>
      <c r="O6" s="54" t="s">
        <v>61</v>
      </c>
      <c r="P6" s="55" t="s">
        <v>49</v>
      </c>
      <c r="Q6" s="19" t="s">
        <v>50</v>
      </c>
      <c r="R6" s="56" t="s">
        <v>62</v>
      </c>
      <c r="S6" s="56" t="s">
        <v>63</v>
      </c>
      <c r="T6" s="23"/>
      <c r="U6" s="40"/>
      <c r="V6" s="40"/>
      <c r="W6" s="23">
        <v>2</v>
      </c>
      <c r="X6" s="40">
        <v>23000</v>
      </c>
      <c r="Y6" s="23"/>
      <c r="Z6" s="40"/>
      <c r="AA6" s="23">
        <v>2</v>
      </c>
      <c r="AB6" s="40">
        <v>15000</v>
      </c>
      <c r="AC6" s="23"/>
      <c r="AD6" s="40"/>
      <c r="AE6" s="23">
        <v>2</v>
      </c>
      <c r="AF6" s="40">
        <v>6000</v>
      </c>
      <c r="AG6" s="23"/>
      <c r="AH6" s="23"/>
      <c r="AI6" s="23">
        <v>2</v>
      </c>
      <c r="AJ6" s="40">
        <v>700</v>
      </c>
      <c r="AK6" s="23"/>
      <c r="AL6" s="40"/>
      <c r="AM6" s="23">
        <v>2</v>
      </c>
      <c r="AN6" s="40">
        <v>1600</v>
      </c>
      <c r="AO6" s="23"/>
      <c r="AP6" s="40"/>
      <c r="AQ6" s="23">
        <v>2</v>
      </c>
      <c r="AR6" s="41">
        <v>14000</v>
      </c>
      <c r="AS6" s="164">
        <f>AQ6+AO6+AM6+AK6+AI6+AG6+AE6+AC6+AA6+Y6++W6+T6</f>
        <v>12</v>
      </c>
      <c r="AT6" s="166">
        <f>AR6+AN6+AJ6+AF6+AB6+X6+U6</f>
        <v>60300</v>
      </c>
      <c r="AU6" s="163">
        <v>0</v>
      </c>
      <c r="AV6" s="57">
        <v>0.23</v>
      </c>
      <c r="AW6" s="186">
        <f>SUM(AU6*AV6+AU6)</f>
        <v>0</v>
      </c>
      <c r="AX6" s="1"/>
      <c r="AY6" s="1"/>
      <c r="AZ6" s="1"/>
    </row>
    <row r="7" spans="1:78" x14ac:dyDescent="0.25">
      <c r="A7" s="49">
        <v>2</v>
      </c>
      <c r="B7" s="30" t="s">
        <v>41</v>
      </c>
      <c r="C7" s="21" t="s">
        <v>42</v>
      </c>
      <c r="D7" s="21" t="s">
        <v>43</v>
      </c>
      <c r="E7" s="21" t="s">
        <v>44</v>
      </c>
      <c r="F7" s="21" t="s">
        <v>45</v>
      </c>
      <c r="G7" s="31" t="s">
        <v>64</v>
      </c>
      <c r="H7" s="32" t="s">
        <v>65</v>
      </c>
      <c r="I7" s="59" t="s">
        <v>66</v>
      </c>
      <c r="J7" s="34" t="s">
        <v>67</v>
      </c>
      <c r="K7" s="22" t="s">
        <v>46</v>
      </c>
      <c r="L7" s="23" t="s">
        <v>47</v>
      </c>
      <c r="M7" s="24" t="s">
        <v>48</v>
      </c>
      <c r="N7" s="23" t="s">
        <v>60</v>
      </c>
      <c r="O7" s="60" t="s">
        <v>61</v>
      </c>
      <c r="P7" s="35" t="s">
        <v>49</v>
      </c>
      <c r="Q7" s="25" t="s">
        <v>50</v>
      </c>
      <c r="R7" s="61" t="s">
        <v>105</v>
      </c>
      <c r="S7" s="36" t="s">
        <v>68</v>
      </c>
      <c r="T7" s="37">
        <v>2</v>
      </c>
      <c r="U7" s="38">
        <v>14000</v>
      </c>
      <c r="V7" s="38"/>
      <c r="W7" s="37"/>
      <c r="X7" s="62"/>
      <c r="Y7" s="37">
        <v>2</v>
      </c>
      <c r="Z7" s="38">
        <v>13000</v>
      </c>
      <c r="AA7" s="37"/>
      <c r="AB7" s="62"/>
      <c r="AC7" s="37">
        <v>2</v>
      </c>
      <c r="AD7" s="38">
        <v>800</v>
      </c>
      <c r="AE7" s="37"/>
      <c r="AF7" s="62"/>
      <c r="AG7" s="37">
        <v>2</v>
      </c>
      <c r="AH7" s="38">
        <v>300</v>
      </c>
      <c r="AI7" s="37"/>
      <c r="AJ7" s="62"/>
      <c r="AK7" s="37">
        <v>2</v>
      </c>
      <c r="AL7" s="38">
        <v>300</v>
      </c>
      <c r="AM7" s="37"/>
      <c r="AN7" s="63"/>
      <c r="AO7" s="37">
        <v>2</v>
      </c>
      <c r="AP7" s="38">
        <v>2500</v>
      </c>
      <c r="AQ7" s="37"/>
      <c r="AR7" s="62"/>
      <c r="AS7" s="164">
        <f>AQ7+AO7+AM7+AK7+AI7+AG7+AE7+AC7+AA7+Y7++W7+T7</f>
        <v>12</v>
      </c>
      <c r="AT7" s="166">
        <f>AR7+AP7+AN7+AL7+AJ7+AH7+AF7+AD7+AB7+Z7+X7+U7</f>
        <v>30900</v>
      </c>
      <c r="AU7" s="163">
        <v>0</v>
      </c>
      <c r="AV7" s="57">
        <v>0.23</v>
      </c>
      <c r="AW7" s="186">
        <f t="shared" ref="AW7:AW10" si="0">SUM(AU7*AV7+AU7)</f>
        <v>0</v>
      </c>
      <c r="AX7" s="1"/>
      <c r="AY7" s="1"/>
      <c r="AZ7" s="1"/>
    </row>
    <row r="8" spans="1:78" x14ac:dyDescent="0.25">
      <c r="A8" s="49">
        <v>3</v>
      </c>
      <c r="B8" s="30" t="s">
        <v>41</v>
      </c>
      <c r="C8" s="21" t="s">
        <v>42</v>
      </c>
      <c r="D8" s="21" t="s">
        <v>43</v>
      </c>
      <c r="E8" s="21" t="s">
        <v>44</v>
      </c>
      <c r="F8" s="21" t="s">
        <v>45</v>
      </c>
      <c r="G8" s="31" t="s">
        <v>110</v>
      </c>
      <c r="H8" s="32" t="s">
        <v>111</v>
      </c>
      <c r="I8" s="111" t="s">
        <v>112</v>
      </c>
      <c r="J8" s="34" t="s">
        <v>113</v>
      </c>
      <c r="K8" s="22" t="s">
        <v>46</v>
      </c>
      <c r="L8" s="23" t="s">
        <v>47</v>
      </c>
      <c r="M8" s="24" t="s">
        <v>48</v>
      </c>
      <c r="N8" s="112" t="s">
        <v>114</v>
      </c>
      <c r="O8" s="133" t="s">
        <v>115</v>
      </c>
      <c r="P8" s="113" t="s">
        <v>49</v>
      </c>
      <c r="Q8" s="25" t="s">
        <v>50</v>
      </c>
      <c r="R8" s="61" t="s">
        <v>116</v>
      </c>
      <c r="S8" s="36" t="s">
        <v>117</v>
      </c>
      <c r="T8" s="37">
        <v>2</v>
      </c>
      <c r="U8" s="38">
        <v>5000</v>
      </c>
      <c r="V8" s="38"/>
      <c r="W8" s="37"/>
      <c r="X8" s="114">
        <v>5000</v>
      </c>
      <c r="Y8" s="37"/>
      <c r="Z8" s="38">
        <v>5000</v>
      </c>
      <c r="AA8" s="37"/>
      <c r="AB8" s="114">
        <v>5000</v>
      </c>
      <c r="AC8" s="37"/>
      <c r="AD8" s="38">
        <v>5000</v>
      </c>
      <c r="AE8" s="37"/>
      <c r="AF8" s="114">
        <v>5000</v>
      </c>
      <c r="AG8" s="37"/>
      <c r="AH8" s="38">
        <v>5000</v>
      </c>
      <c r="AI8" s="37"/>
      <c r="AJ8" s="114">
        <v>5000</v>
      </c>
      <c r="AK8" s="37"/>
      <c r="AL8" s="38">
        <v>5000</v>
      </c>
      <c r="AM8" s="37"/>
      <c r="AN8" s="115">
        <v>5000</v>
      </c>
      <c r="AO8" s="37"/>
      <c r="AP8" s="38">
        <v>5000</v>
      </c>
      <c r="AQ8" s="37"/>
      <c r="AR8" s="114">
        <v>5000</v>
      </c>
      <c r="AS8" s="164">
        <v>12</v>
      </c>
      <c r="AT8" s="166">
        <f>U8+X8+Z8+AB8+AF8+AH8+AJ8+AL8+AN8+AP8+AR8+AD8</f>
        <v>60000</v>
      </c>
      <c r="AU8" s="163">
        <v>0</v>
      </c>
      <c r="AV8" s="57">
        <v>0.23</v>
      </c>
      <c r="AW8" s="186">
        <f t="shared" si="0"/>
        <v>0</v>
      </c>
      <c r="AX8" s="1"/>
      <c r="AY8" s="1"/>
      <c r="AZ8" s="1"/>
    </row>
    <row r="9" spans="1:78" ht="15.75" thickBot="1" x14ac:dyDescent="0.3">
      <c r="A9" s="49">
        <v>4</v>
      </c>
      <c r="B9" s="30" t="s">
        <v>41</v>
      </c>
      <c r="C9" s="21" t="s">
        <v>42</v>
      </c>
      <c r="D9" s="21" t="s">
        <v>43</v>
      </c>
      <c r="E9" s="21" t="s">
        <v>44</v>
      </c>
      <c r="F9" s="21" t="s">
        <v>45</v>
      </c>
      <c r="G9" s="31" t="s">
        <v>52</v>
      </c>
      <c r="H9" s="32" t="s">
        <v>69</v>
      </c>
      <c r="I9" s="33" t="s">
        <v>70</v>
      </c>
      <c r="J9" s="118" t="s">
        <v>71</v>
      </c>
      <c r="K9" s="22" t="s">
        <v>46</v>
      </c>
      <c r="L9" s="23" t="s">
        <v>47</v>
      </c>
      <c r="M9" s="154" t="s">
        <v>48</v>
      </c>
      <c r="N9" s="64" t="s">
        <v>72</v>
      </c>
      <c r="O9" s="65" t="s">
        <v>73</v>
      </c>
      <c r="P9" s="66" t="s">
        <v>49</v>
      </c>
      <c r="Q9" s="39" t="s">
        <v>50</v>
      </c>
      <c r="R9" s="36"/>
      <c r="S9" s="35">
        <v>121997019</v>
      </c>
      <c r="T9" s="23">
        <v>4</v>
      </c>
      <c r="U9" s="40">
        <v>8000</v>
      </c>
      <c r="V9" s="40"/>
      <c r="W9" s="23"/>
      <c r="X9" s="40"/>
      <c r="Y9" s="23"/>
      <c r="Z9" s="40"/>
      <c r="AA9" s="23"/>
      <c r="AB9" s="40"/>
      <c r="AC9" s="23"/>
      <c r="AD9" s="40"/>
      <c r="AE9" s="23"/>
      <c r="AF9" s="40"/>
      <c r="AG9" s="23"/>
      <c r="AH9" s="40"/>
      <c r="AI9" s="23"/>
      <c r="AJ9" s="40"/>
      <c r="AK9" s="23">
        <v>8</v>
      </c>
      <c r="AL9" s="40">
        <v>42000</v>
      </c>
      <c r="AM9" s="23"/>
      <c r="AN9" s="40"/>
      <c r="AO9" s="23"/>
      <c r="AP9" s="40"/>
      <c r="AQ9" s="23"/>
      <c r="AR9" s="41"/>
      <c r="AS9" s="164">
        <v>12</v>
      </c>
      <c r="AT9" s="166">
        <f>U9+AL9</f>
        <v>50000</v>
      </c>
      <c r="AU9" s="163">
        <v>0</v>
      </c>
      <c r="AV9" s="20">
        <v>0.23</v>
      </c>
      <c r="AW9" s="186">
        <f t="shared" si="0"/>
        <v>0</v>
      </c>
      <c r="AX9" s="1"/>
      <c r="AY9" s="1"/>
      <c r="AZ9" s="1"/>
    </row>
    <row r="10" spans="1:78" ht="16.5" thickTop="1" thickBot="1" x14ac:dyDescent="0.3">
      <c r="A10" s="184"/>
      <c r="B10" s="182"/>
      <c r="C10" s="182"/>
      <c r="D10" s="182"/>
      <c r="E10" s="182"/>
      <c r="F10" s="182"/>
      <c r="G10" s="187"/>
      <c r="H10" s="182"/>
      <c r="I10" s="182"/>
      <c r="J10" s="182"/>
      <c r="K10" s="182"/>
      <c r="L10" s="182"/>
      <c r="M10" s="182"/>
      <c r="N10" s="182"/>
      <c r="O10" s="126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67" t="s">
        <v>54</v>
      </c>
      <c r="AT10" s="43">
        <f>AT6+AT7+AT8+AT9</f>
        <v>201200</v>
      </c>
      <c r="AU10" s="43">
        <f>AU6+AU7+AU8+AU9</f>
        <v>0</v>
      </c>
      <c r="AV10" s="110" t="s">
        <v>109</v>
      </c>
      <c r="AW10" s="188">
        <f t="shared" si="0"/>
        <v>0</v>
      </c>
      <c r="AX10" s="1"/>
      <c r="AY10" s="1"/>
      <c r="AZ10" s="1"/>
    </row>
    <row r="11" spans="1:78" ht="16.5" thickTop="1" thickBot="1" x14ac:dyDescent="0.3">
      <c r="A11" s="210" t="s">
        <v>55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2" t="s">
        <v>74</v>
      </c>
      <c r="O11" s="213"/>
      <c r="P11" s="213"/>
      <c r="Q11" s="213"/>
      <c r="R11" s="213"/>
      <c r="S11" s="213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9"/>
      <c r="AW11" s="183"/>
      <c r="AX11" s="1"/>
      <c r="AY11" s="1"/>
      <c r="AZ11" s="1"/>
    </row>
    <row r="12" spans="1:78" s="109" customFormat="1" ht="18" customHeight="1" thickTop="1" x14ac:dyDescent="0.25">
      <c r="A12" s="148">
        <v>1</v>
      </c>
      <c r="B12" s="150" t="s">
        <v>41</v>
      </c>
      <c r="C12" s="151" t="s">
        <v>42</v>
      </c>
      <c r="D12" s="151" t="s">
        <v>43</v>
      </c>
      <c r="E12" s="151" t="s">
        <v>44</v>
      </c>
      <c r="F12" s="151" t="s">
        <v>45</v>
      </c>
      <c r="G12" s="141" t="s">
        <v>51</v>
      </c>
      <c r="H12" s="142" t="s">
        <v>108</v>
      </c>
      <c r="I12" s="143" t="s">
        <v>75</v>
      </c>
      <c r="J12" s="144" t="s">
        <v>76</v>
      </c>
      <c r="K12" s="145" t="s">
        <v>77</v>
      </c>
      <c r="L12" s="146" t="s">
        <v>47</v>
      </c>
      <c r="M12" s="146" t="s">
        <v>53</v>
      </c>
      <c r="N12" s="146" t="s">
        <v>78</v>
      </c>
      <c r="O12" s="108" t="s">
        <v>78</v>
      </c>
      <c r="P12" s="156" t="s">
        <v>49</v>
      </c>
      <c r="Q12" s="157" t="s">
        <v>50</v>
      </c>
      <c r="R12" s="158" t="s">
        <v>79</v>
      </c>
      <c r="S12" s="159" t="s">
        <v>80</v>
      </c>
      <c r="T12" s="37">
        <v>1</v>
      </c>
      <c r="U12" s="38">
        <v>5000</v>
      </c>
      <c r="V12" s="38"/>
      <c r="W12" s="37">
        <v>1</v>
      </c>
      <c r="X12" s="38">
        <v>5000</v>
      </c>
      <c r="Y12" s="37">
        <v>1</v>
      </c>
      <c r="Z12" s="38">
        <v>2500</v>
      </c>
      <c r="AA12" s="37">
        <v>1</v>
      </c>
      <c r="AB12" s="38">
        <v>2300</v>
      </c>
      <c r="AC12" s="37">
        <v>1</v>
      </c>
      <c r="AD12" s="38">
        <v>2500</v>
      </c>
      <c r="AE12" s="37">
        <v>1</v>
      </c>
      <c r="AF12" s="160">
        <v>2500</v>
      </c>
      <c r="AG12" s="37">
        <v>1</v>
      </c>
      <c r="AH12" s="37">
        <v>2600</v>
      </c>
      <c r="AI12" s="37">
        <v>1</v>
      </c>
      <c r="AJ12" s="38">
        <v>2500</v>
      </c>
      <c r="AK12" s="37">
        <v>1</v>
      </c>
      <c r="AL12" s="38">
        <v>2300</v>
      </c>
      <c r="AM12" s="37">
        <v>1</v>
      </c>
      <c r="AN12" s="38">
        <v>5000</v>
      </c>
      <c r="AO12" s="37">
        <v>1</v>
      </c>
      <c r="AP12" s="38">
        <v>5000</v>
      </c>
      <c r="AQ12" s="37">
        <v>1</v>
      </c>
      <c r="AR12" s="29">
        <v>5000</v>
      </c>
      <c r="AS12" s="164">
        <f>AQ12+AO12+AM12+AK12+AI12+AG12+AE12+AC12+AA12+Y12++W12+T12</f>
        <v>12</v>
      </c>
      <c r="AT12" s="166">
        <f>AR12+AP12+AN12+AL12+AJ12+AH12+AF12+AD12+AB12+Z12+X12+U12</f>
        <v>42200</v>
      </c>
      <c r="AU12" s="163">
        <v>0</v>
      </c>
      <c r="AV12" s="57">
        <v>0.23</v>
      </c>
      <c r="AW12" s="190">
        <f>SUM(AU12*AV12+AU12)</f>
        <v>0</v>
      </c>
      <c r="AX12" s="1"/>
      <c r="AY12" s="1"/>
      <c r="AZ12" s="1"/>
      <c r="BA12" s="131"/>
    </row>
    <row r="13" spans="1:78" x14ac:dyDescent="0.25">
      <c r="A13" s="58">
        <v>2</v>
      </c>
      <c r="B13" s="152" t="s">
        <v>41</v>
      </c>
      <c r="C13" s="153" t="s">
        <v>42</v>
      </c>
      <c r="D13" s="153" t="s">
        <v>43</v>
      </c>
      <c r="E13" s="153" t="s">
        <v>44</v>
      </c>
      <c r="F13" s="153" t="s">
        <v>45</v>
      </c>
      <c r="G13" s="140" t="s">
        <v>51</v>
      </c>
      <c r="H13" s="116" t="s">
        <v>106</v>
      </c>
      <c r="I13" s="117" t="s">
        <v>75</v>
      </c>
      <c r="J13" s="118" t="s">
        <v>76</v>
      </c>
      <c r="K13" s="27" t="s">
        <v>77</v>
      </c>
      <c r="L13" s="37" t="s">
        <v>47</v>
      </c>
      <c r="M13" s="37" t="s">
        <v>48</v>
      </c>
      <c r="N13" s="37" t="s">
        <v>81</v>
      </c>
      <c r="O13" s="68" t="s">
        <v>81</v>
      </c>
      <c r="P13" s="28" t="s">
        <v>49</v>
      </c>
      <c r="Q13" s="119">
        <v>111</v>
      </c>
      <c r="R13" s="69" t="s">
        <v>82</v>
      </c>
      <c r="S13" s="69" t="s">
        <v>83</v>
      </c>
      <c r="T13" s="37">
        <v>1</v>
      </c>
      <c r="U13" s="38">
        <v>40000</v>
      </c>
      <c r="V13" s="38"/>
      <c r="W13" s="37">
        <v>1</v>
      </c>
      <c r="X13" s="38">
        <v>38000</v>
      </c>
      <c r="Y13" s="26">
        <v>1</v>
      </c>
      <c r="Z13" s="38">
        <v>38000</v>
      </c>
      <c r="AA13" s="26">
        <v>1</v>
      </c>
      <c r="AB13" s="38">
        <v>28000</v>
      </c>
      <c r="AC13" s="26">
        <v>1</v>
      </c>
      <c r="AD13" s="38">
        <v>13000</v>
      </c>
      <c r="AE13" s="26">
        <v>1</v>
      </c>
      <c r="AF13" s="38">
        <v>3000</v>
      </c>
      <c r="AG13" s="26">
        <v>1</v>
      </c>
      <c r="AH13" s="38">
        <v>3000</v>
      </c>
      <c r="AI13" s="26">
        <v>1</v>
      </c>
      <c r="AJ13" s="38">
        <v>3000</v>
      </c>
      <c r="AK13" s="26">
        <v>1</v>
      </c>
      <c r="AL13" s="38">
        <v>1977</v>
      </c>
      <c r="AM13" s="26">
        <v>1</v>
      </c>
      <c r="AN13" s="38">
        <v>15000</v>
      </c>
      <c r="AO13" s="26">
        <v>1</v>
      </c>
      <c r="AP13" s="38">
        <v>41000</v>
      </c>
      <c r="AQ13" s="26">
        <v>1</v>
      </c>
      <c r="AR13" s="29">
        <v>42000</v>
      </c>
      <c r="AS13" s="164">
        <f>AQ13+AO13+AM13+AK13+AI13+AG13+AE13+AC13+AA13+Y13++W13+T13</f>
        <v>12</v>
      </c>
      <c r="AT13" s="166">
        <f>AR13+AP13+AN13+AL13+AJ13+AH13+AF13+AD13+AB13+Z13+X13+U13</f>
        <v>265977</v>
      </c>
      <c r="AU13" s="163">
        <v>0</v>
      </c>
      <c r="AV13" s="57">
        <v>0.23</v>
      </c>
      <c r="AW13" s="190">
        <f t="shared" ref="AW13:AW16" si="1">SUM(AU13*AV13+AU13)</f>
        <v>0</v>
      </c>
      <c r="AX13" s="1"/>
      <c r="AY13" s="1"/>
      <c r="AZ13" s="1"/>
    </row>
    <row r="14" spans="1:78" x14ac:dyDescent="0.25">
      <c r="A14" s="58">
        <v>3</v>
      </c>
      <c r="B14" s="152" t="s">
        <v>41</v>
      </c>
      <c r="C14" s="153" t="s">
        <v>42</v>
      </c>
      <c r="D14" s="153" t="s">
        <v>43</v>
      </c>
      <c r="E14" s="153" t="s">
        <v>44</v>
      </c>
      <c r="F14" s="153" t="s">
        <v>45</v>
      </c>
      <c r="G14" s="140" t="s">
        <v>51</v>
      </c>
      <c r="H14" s="116" t="s">
        <v>107</v>
      </c>
      <c r="I14" s="117" t="s">
        <v>84</v>
      </c>
      <c r="J14" s="118" t="s">
        <v>85</v>
      </c>
      <c r="K14" s="27" t="s">
        <v>77</v>
      </c>
      <c r="L14" s="37" t="s">
        <v>47</v>
      </c>
      <c r="M14" s="37" t="s">
        <v>48</v>
      </c>
      <c r="N14" s="37" t="s">
        <v>81</v>
      </c>
      <c r="O14" s="68" t="s">
        <v>81</v>
      </c>
      <c r="P14" s="119" t="s">
        <v>49</v>
      </c>
      <c r="Q14" s="119">
        <v>223</v>
      </c>
      <c r="R14" s="69" t="s">
        <v>86</v>
      </c>
      <c r="S14" s="69" t="s">
        <v>87</v>
      </c>
      <c r="T14" s="37">
        <v>1</v>
      </c>
      <c r="U14" s="38">
        <v>65000</v>
      </c>
      <c r="V14" s="38"/>
      <c r="W14" s="37">
        <v>1</v>
      </c>
      <c r="X14" s="38">
        <v>65000</v>
      </c>
      <c r="Y14" s="26">
        <v>1</v>
      </c>
      <c r="Z14" s="38">
        <v>62000</v>
      </c>
      <c r="AA14" s="26">
        <v>1</v>
      </c>
      <c r="AB14" s="38">
        <v>38000</v>
      </c>
      <c r="AC14" s="26">
        <v>1</v>
      </c>
      <c r="AD14" s="38">
        <v>10000</v>
      </c>
      <c r="AE14" s="26">
        <v>1</v>
      </c>
      <c r="AF14" s="38">
        <v>2500</v>
      </c>
      <c r="AG14" s="26">
        <v>1</v>
      </c>
      <c r="AH14" s="37">
        <v>1500</v>
      </c>
      <c r="AI14" s="26">
        <v>1</v>
      </c>
      <c r="AJ14" s="38">
        <v>1500</v>
      </c>
      <c r="AK14" s="26">
        <v>1</v>
      </c>
      <c r="AL14" s="38">
        <v>1500</v>
      </c>
      <c r="AM14" s="26">
        <v>1</v>
      </c>
      <c r="AN14" s="38">
        <v>35000</v>
      </c>
      <c r="AO14" s="26">
        <v>1</v>
      </c>
      <c r="AP14" s="161">
        <v>55000</v>
      </c>
      <c r="AQ14" s="26">
        <v>1</v>
      </c>
      <c r="AR14" s="29">
        <v>68000</v>
      </c>
      <c r="AS14" s="164">
        <f>AQ14+AO14+AM14+AK14+AI14+AG14+AE14+AC14+AA14+Y14++W14+T14</f>
        <v>12</v>
      </c>
      <c r="AT14" s="165">
        <f>AR14+AP14+AN14+AL14+AJ14+AH14+AF14+AD14+AB14+Z14+X14+U14</f>
        <v>405000</v>
      </c>
      <c r="AU14" s="163">
        <v>0</v>
      </c>
      <c r="AV14" s="57">
        <v>0.23</v>
      </c>
      <c r="AW14" s="190">
        <f t="shared" si="1"/>
        <v>0</v>
      </c>
      <c r="AX14" s="1"/>
      <c r="AY14" s="1"/>
      <c r="AZ14" s="1"/>
    </row>
    <row r="15" spans="1:78" s="109" customFormat="1" x14ac:dyDescent="0.25">
      <c r="A15" s="149">
        <v>4</v>
      </c>
      <c r="B15" s="152" t="s">
        <v>41</v>
      </c>
      <c r="C15" s="153" t="s">
        <v>42</v>
      </c>
      <c r="D15" s="153" t="s">
        <v>43</v>
      </c>
      <c r="E15" s="153" t="s">
        <v>44</v>
      </c>
      <c r="F15" s="153" t="s">
        <v>45</v>
      </c>
      <c r="G15" s="140" t="s">
        <v>88</v>
      </c>
      <c r="H15" s="116" t="s">
        <v>89</v>
      </c>
      <c r="I15" s="147" t="s">
        <v>90</v>
      </c>
      <c r="J15" s="118" t="s">
        <v>91</v>
      </c>
      <c r="K15" s="27" t="s">
        <v>77</v>
      </c>
      <c r="L15" s="37" t="s">
        <v>47</v>
      </c>
      <c r="M15" s="37" t="s">
        <v>48</v>
      </c>
      <c r="N15" s="37" t="s">
        <v>92</v>
      </c>
      <c r="O15" s="155" t="s">
        <v>92</v>
      </c>
      <c r="P15" s="119" t="s">
        <v>49</v>
      </c>
      <c r="Q15" s="119" t="s">
        <v>50</v>
      </c>
      <c r="R15" s="69" t="s">
        <v>93</v>
      </c>
      <c r="S15" s="69" t="s">
        <v>94</v>
      </c>
      <c r="T15" s="37">
        <v>1</v>
      </c>
      <c r="U15" s="38">
        <v>14000</v>
      </c>
      <c r="V15" s="38"/>
      <c r="W15" s="37">
        <v>1</v>
      </c>
      <c r="X15" s="38">
        <v>14000</v>
      </c>
      <c r="Y15" s="37">
        <v>1</v>
      </c>
      <c r="Z15" s="38">
        <v>14000</v>
      </c>
      <c r="AA15" s="37">
        <v>1</v>
      </c>
      <c r="AB15" s="38">
        <v>5000</v>
      </c>
      <c r="AC15" s="37">
        <v>1</v>
      </c>
      <c r="AD15" s="38">
        <v>2200</v>
      </c>
      <c r="AE15" s="37">
        <v>1</v>
      </c>
      <c r="AF15" s="38">
        <v>2200</v>
      </c>
      <c r="AG15" s="37">
        <v>1</v>
      </c>
      <c r="AH15" s="38">
        <v>2200</v>
      </c>
      <c r="AI15" s="37">
        <v>1</v>
      </c>
      <c r="AJ15" s="38">
        <v>2200</v>
      </c>
      <c r="AK15" s="37">
        <v>1</v>
      </c>
      <c r="AL15" s="38">
        <v>2250</v>
      </c>
      <c r="AM15" s="37">
        <v>1</v>
      </c>
      <c r="AN15" s="38">
        <v>5950</v>
      </c>
      <c r="AO15" s="37">
        <v>1</v>
      </c>
      <c r="AP15" s="38">
        <v>9500</v>
      </c>
      <c r="AQ15" s="37">
        <v>1</v>
      </c>
      <c r="AR15" s="29">
        <v>12500</v>
      </c>
      <c r="AS15" s="167">
        <f>AQ15+AO15+AM15+AK15+AI15+AG15+AE15+AC15+AA15+Y15++W15+T15</f>
        <v>12</v>
      </c>
      <c r="AT15" s="168">
        <f>AR15+AP15+AN15+AL15+AJ15+AH15+AF15+AD15+AB15+Z15+X15+U15</f>
        <v>86000</v>
      </c>
      <c r="AU15" s="163">
        <v>0</v>
      </c>
      <c r="AV15" s="162">
        <v>0.23</v>
      </c>
      <c r="AW15" s="190">
        <f t="shared" si="1"/>
        <v>0</v>
      </c>
      <c r="AX15" s="1"/>
      <c r="AY15" s="1"/>
      <c r="AZ15" s="1"/>
      <c r="BA15" s="131"/>
    </row>
    <row r="16" spans="1:78" s="109" customFormat="1" ht="15.75" thickBot="1" x14ac:dyDescent="0.3">
      <c r="A16" s="134"/>
      <c r="B16" s="134"/>
      <c r="C16" s="120"/>
      <c r="D16" s="120"/>
      <c r="E16" s="120"/>
      <c r="F16" s="120"/>
      <c r="G16" s="121"/>
      <c r="H16" s="122"/>
      <c r="I16" s="123"/>
      <c r="J16" s="124"/>
      <c r="K16" s="125"/>
      <c r="L16" s="126"/>
      <c r="M16" s="126"/>
      <c r="N16" s="126"/>
      <c r="O16" s="126"/>
      <c r="P16" s="127"/>
      <c r="Q16" s="127"/>
      <c r="R16" s="128"/>
      <c r="S16" s="128"/>
      <c r="T16" s="126"/>
      <c r="U16" s="129"/>
      <c r="V16" s="129"/>
      <c r="W16" s="126"/>
      <c r="X16" s="129"/>
      <c r="Y16" s="126"/>
      <c r="Z16" s="129"/>
      <c r="AA16" s="126"/>
      <c r="AB16" s="129"/>
      <c r="AC16" s="126"/>
      <c r="AD16" s="129"/>
      <c r="AE16" s="126"/>
      <c r="AF16" s="129"/>
      <c r="AG16" s="126"/>
      <c r="AH16" s="129"/>
      <c r="AI16" s="126"/>
      <c r="AJ16" s="129"/>
      <c r="AK16" s="126"/>
      <c r="AL16" s="129"/>
      <c r="AM16" s="126"/>
      <c r="AN16" s="129"/>
      <c r="AO16" s="126"/>
      <c r="AP16" s="129"/>
      <c r="AQ16" s="126"/>
      <c r="AR16" s="130"/>
      <c r="AS16" s="169" t="s">
        <v>54</v>
      </c>
      <c r="AT16" s="135">
        <f>SUM(AT12:AT15)</f>
        <v>799177</v>
      </c>
      <c r="AU16" s="135">
        <f>SUM(AU12:AU15)</f>
        <v>0</v>
      </c>
      <c r="AV16" s="136">
        <v>0.23</v>
      </c>
      <c r="AW16" s="191">
        <f t="shared" si="1"/>
        <v>0</v>
      </c>
      <c r="AX16" s="1"/>
      <c r="AY16" s="1"/>
      <c r="AZ16" s="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</row>
    <row r="17" spans="1:52" ht="16.5" thickTop="1" thickBot="1" x14ac:dyDescent="0.3">
      <c r="A17" s="184"/>
      <c r="B17" s="192" t="s">
        <v>95</v>
      </c>
      <c r="C17" s="193"/>
      <c r="D17" s="193"/>
      <c r="E17" s="193"/>
      <c r="F17" s="193"/>
      <c r="G17" s="194"/>
      <c r="H17" s="193"/>
      <c r="I17" s="193"/>
      <c r="J17" s="193"/>
      <c r="K17" s="193"/>
      <c r="L17" s="184"/>
      <c r="M17" s="184"/>
      <c r="N17" s="184"/>
      <c r="O17" s="184"/>
      <c r="P17" s="184"/>
      <c r="Q17" s="195"/>
      <c r="R17" s="196"/>
      <c r="S17" s="195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73" t="s">
        <v>54</v>
      </c>
      <c r="AT17" s="74">
        <f>AT10+AT16</f>
        <v>1000377</v>
      </c>
      <c r="AU17" s="74">
        <f>AU10+AU16</f>
        <v>0</v>
      </c>
      <c r="AV17" s="132"/>
      <c r="AW17" s="197">
        <f>AW10+AW16</f>
        <v>0</v>
      </c>
      <c r="AX17" s="1"/>
      <c r="AY17" s="1"/>
      <c r="AZ17" s="1"/>
    </row>
    <row r="18" spans="1:52" x14ac:dyDescent="0.25">
      <c r="A18" s="1"/>
      <c r="B18" s="71"/>
      <c r="C18" s="71"/>
      <c r="D18" s="2"/>
      <c r="E18" s="2"/>
      <c r="F18" s="2"/>
      <c r="G18" s="2"/>
      <c r="H18" s="2"/>
      <c r="I18" s="1"/>
      <c r="J18" s="1"/>
      <c r="K18" s="1"/>
      <c r="L18" s="1"/>
      <c r="M18" s="1"/>
      <c r="N18" s="1"/>
      <c r="O18" s="1"/>
      <c r="P18" s="1"/>
      <c r="Q18" s="71"/>
      <c r="R18" s="72"/>
      <c r="S18" s="7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71"/>
      <c r="AX18" s="1"/>
      <c r="AY18" s="1"/>
      <c r="AZ18" s="1"/>
    </row>
    <row r="19" spans="1:52" ht="15.75" thickBot="1" x14ac:dyDescent="0.3">
      <c r="A19" s="1"/>
      <c r="B19" s="1"/>
      <c r="C19" s="1"/>
      <c r="D19" s="1"/>
      <c r="E19" s="1"/>
      <c r="F19" s="75"/>
      <c r="G19" s="70"/>
      <c r="H19" s="75"/>
      <c r="I19" s="1"/>
      <c r="J19" s="1"/>
      <c r="K19" s="1"/>
      <c r="L19" s="1"/>
      <c r="M19" s="1"/>
      <c r="N19" s="1"/>
      <c r="O19" s="1"/>
      <c r="P19" s="1"/>
      <c r="Q19" s="71"/>
      <c r="R19" s="72"/>
      <c r="S19" s="7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71"/>
      <c r="AX19" s="1"/>
      <c r="AY19" s="1"/>
      <c r="AZ19" s="1"/>
    </row>
    <row r="20" spans="1:52" ht="16.5" thickTop="1" thickBot="1" x14ac:dyDescent="0.3">
      <c r="A20" s="198" t="s">
        <v>96</v>
      </c>
      <c r="B20" s="199"/>
      <c r="C20" s="199"/>
      <c r="D20" s="199"/>
      <c r="E20" s="199"/>
      <c r="F20" s="199"/>
      <c r="G20" s="199"/>
      <c r="H20" s="202"/>
      <c r="I20" s="1"/>
      <c r="J20" s="1"/>
      <c r="K20" s="1"/>
      <c r="L20" s="1"/>
      <c r="M20" s="1"/>
      <c r="N20" s="1"/>
      <c r="O20" s="1"/>
      <c r="P20" s="1"/>
      <c r="Q20" s="71"/>
      <c r="R20" s="72"/>
      <c r="S20" s="7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71"/>
      <c r="AX20" s="1"/>
      <c r="AY20" s="1"/>
      <c r="AZ20" s="1"/>
    </row>
    <row r="21" spans="1:52" ht="87.75" thickTop="1" x14ac:dyDescent="0.25">
      <c r="A21" s="76" t="s">
        <v>97</v>
      </c>
      <c r="B21" s="77" t="s">
        <v>98</v>
      </c>
      <c r="C21" s="78" t="s">
        <v>35</v>
      </c>
      <c r="D21" s="218" t="s">
        <v>99</v>
      </c>
      <c r="E21" s="219"/>
      <c r="F21" s="78" t="s">
        <v>8</v>
      </c>
      <c r="G21" s="78" t="s">
        <v>100</v>
      </c>
      <c r="H21" s="203"/>
      <c r="I21" s="1"/>
      <c r="J21" s="1"/>
      <c r="K21" s="1"/>
      <c r="L21" s="1"/>
      <c r="M21" s="1"/>
      <c r="N21" s="1"/>
      <c r="O21" s="1"/>
      <c r="P21" s="1"/>
      <c r="Q21" s="71"/>
      <c r="R21" s="72"/>
      <c r="S21" s="7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71"/>
      <c r="AX21" s="1"/>
      <c r="AY21" s="1"/>
      <c r="AZ21" s="1"/>
    </row>
    <row r="22" spans="1:52" ht="15.75" thickBot="1" x14ac:dyDescent="0.3">
      <c r="A22" s="79"/>
      <c r="B22" s="80"/>
      <c r="C22" s="81"/>
      <c r="D22" s="82"/>
      <c r="E22" s="82"/>
      <c r="F22" s="81"/>
      <c r="G22" s="81"/>
      <c r="H22" s="81"/>
      <c r="I22" s="1"/>
      <c r="J22" s="1"/>
      <c r="K22" s="1"/>
      <c r="L22" s="1"/>
      <c r="M22" s="1"/>
      <c r="N22" s="1"/>
      <c r="O22" s="1"/>
      <c r="P22" s="1"/>
      <c r="Q22" s="71"/>
      <c r="R22" s="72"/>
      <c r="S22" s="7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71"/>
      <c r="AX22" s="1"/>
      <c r="AY22" s="1"/>
      <c r="AZ22" s="1"/>
    </row>
    <row r="23" spans="1:52" ht="16.5" thickTop="1" thickBot="1" x14ac:dyDescent="0.3">
      <c r="A23" s="229" t="s">
        <v>118</v>
      </c>
      <c r="B23" s="230"/>
      <c r="C23" s="230"/>
      <c r="D23" s="230"/>
      <c r="E23" s="230"/>
      <c r="F23" s="230"/>
      <c r="G23" s="230"/>
      <c r="H23" s="204"/>
      <c r="I23" s="1"/>
      <c r="J23" s="1"/>
      <c r="K23" s="1"/>
      <c r="L23" s="1"/>
      <c r="M23" s="1"/>
      <c r="N23" s="1"/>
      <c r="O23" s="1"/>
      <c r="P23" s="1"/>
      <c r="Q23" s="71"/>
      <c r="R23" s="72"/>
      <c r="S23" s="7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71"/>
      <c r="AX23" s="1"/>
      <c r="AY23" s="1"/>
      <c r="AZ23" s="1"/>
    </row>
    <row r="24" spans="1:52" ht="15.75" thickTop="1" x14ac:dyDescent="0.25">
      <c r="A24" s="83" t="s">
        <v>61</v>
      </c>
      <c r="B24" s="84">
        <v>2</v>
      </c>
      <c r="C24" s="84">
        <v>12</v>
      </c>
      <c r="D24" s="220"/>
      <c r="E24" s="221"/>
      <c r="F24" s="88" t="s">
        <v>49</v>
      </c>
      <c r="G24" s="98">
        <f>SUM(AT6:AT7)</f>
        <v>91200</v>
      </c>
      <c r="H24" s="201"/>
      <c r="I24" s="1"/>
      <c r="J24" s="1"/>
      <c r="K24" s="1"/>
      <c r="L24" s="1"/>
      <c r="M24" s="1"/>
      <c r="N24" s="1"/>
      <c r="O24" s="1"/>
      <c r="P24" s="1"/>
      <c r="Q24" s="71"/>
      <c r="R24" s="72"/>
      <c r="S24" s="7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71"/>
      <c r="AX24" s="1"/>
      <c r="AY24" s="1"/>
      <c r="AZ24" s="1"/>
    </row>
    <row r="25" spans="1:52" x14ac:dyDescent="0.25">
      <c r="A25" s="137" t="s">
        <v>115</v>
      </c>
      <c r="B25" s="138">
        <v>1</v>
      </c>
      <c r="C25" s="138">
        <v>12</v>
      </c>
      <c r="D25" s="228"/>
      <c r="E25" s="228"/>
      <c r="F25" s="139" t="s">
        <v>49</v>
      </c>
      <c r="G25" s="170">
        <f>AT8</f>
        <v>60000</v>
      </c>
      <c r="H25" s="201"/>
      <c r="I25" s="1"/>
      <c r="J25" s="1"/>
      <c r="K25" s="1"/>
      <c r="L25" s="1"/>
      <c r="M25" s="1"/>
      <c r="N25" s="1"/>
      <c r="O25" s="1"/>
      <c r="P25" s="1"/>
      <c r="Q25" s="71"/>
      <c r="R25" s="72"/>
      <c r="S25" s="7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71"/>
      <c r="AX25" s="1"/>
      <c r="AY25" s="1"/>
      <c r="AZ25" s="1"/>
    </row>
    <row r="26" spans="1:52" x14ac:dyDescent="0.25">
      <c r="A26" s="89" t="s">
        <v>102</v>
      </c>
      <c r="B26" s="90">
        <v>1</v>
      </c>
      <c r="C26" s="90">
        <v>12</v>
      </c>
      <c r="D26" s="222"/>
      <c r="E26" s="223"/>
      <c r="F26" s="91" t="s">
        <v>49</v>
      </c>
      <c r="G26" s="171">
        <f>AT9</f>
        <v>50000</v>
      </c>
      <c r="H26" s="206"/>
      <c r="I26" s="1"/>
      <c r="J26" s="1"/>
      <c r="K26" s="1"/>
      <c r="L26" s="1"/>
      <c r="M26" s="1"/>
      <c r="N26" s="1"/>
      <c r="O26" s="1"/>
      <c r="P26" s="1"/>
      <c r="Q26" s="71"/>
      <c r="R26" s="72"/>
      <c r="S26" s="7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71"/>
      <c r="AX26" s="1"/>
      <c r="AY26" s="1"/>
      <c r="AZ26" s="1"/>
    </row>
    <row r="27" spans="1:52" x14ac:dyDescent="0.25">
      <c r="A27" s="92" t="s">
        <v>101</v>
      </c>
      <c r="B27" s="92">
        <v>4</v>
      </c>
      <c r="C27" s="93">
        <v>12</v>
      </c>
      <c r="D27" s="224"/>
      <c r="E27" s="225"/>
      <c r="F27" s="94" t="s">
        <v>49</v>
      </c>
      <c r="G27" s="172">
        <f>G24+G25+G26</f>
        <v>201200</v>
      </c>
      <c r="H27" s="207"/>
      <c r="I27" s="1"/>
      <c r="J27" s="1"/>
      <c r="K27" s="1"/>
      <c r="L27" s="1"/>
      <c r="M27" s="1"/>
      <c r="N27" s="1"/>
      <c r="O27" s="1"/>
      <c r="P27" s="1"/>
      <c r="Q27" s="71"/>
      <c r="R27" s="72"/>
      <c r="S27" s="7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71"/>
      <c r="AX27" s="1"/>
      <c r="AY27" s="1"/>
      <c r="AZ27" s="1"/>
    </row>
    <row r="28" spans="1:52" x14ac:dyDescent="0.25">
      <c r="A28" s="95"/>
      <c r="B28" s="95"/>
      <c r="C28" s="95"/>
      <c r="D28" s="96"/>
      <c r="E28" s="96"/>
      <c r="F28" s="96"/>
      <c r="G28" s="97"/>
      <c r="H28" s="200"/>
      <c r="I28" s="1"/>
      <c r="J28" s="1"/>
      <c r="K28" s="1"/>
      <c r="L28" s="1"/>
      <c r="M28" s="1"/>
      <c r="N28" s="1"/>
      <c r="O28" s="1"/>
      <c r="P28" s="1"/>
      <c r="Q28" s="71"/>
      <c r="R28" s="72"/>
      <c r="S28" s="7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71"/>
      <c r="AX28" s="1"/>
      <c r="AY28" s="1"/>
      <c r="AZ28" s="1"/>
    </row>
    <row r="29" spans="1:52" ht="15.75" thickBot="1" x14ac:dyDescent="0.3">
      <c r="A29" s="231" t="s">
        <v>55</v>
      </c>
      <c r="B29" s="232"/>
      <c r="C29" s="232"/>
      <c r="D29" s="232"/>
      <c r="E29" s="232"/>
      <c r="F29" s="232"/>
      <c r="G29" s="233"/>
      <c r="H29" s="208"/>
      <c r="I29" s="1"/>
      <c r="J29" s="1"/>
      <c r="K29" s="1"/>
      <c r="L29" s="1"/>
      <c r="M29" s="1"/>
      <c r="N29" s="1"/>
      <c r="O29" s="1"/>
      <c r="P29" s="1"/>
      <c r="Q29" s="71"/>
      <c r="R29" s="72"/>
      <c r="S29" s="7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71"/>
      <c r="AX29" s="1"/>
      <c r="AY29" s="1"/>
      <c r="AZ29" s="1"/>
    </row>
    <row r="30" spans="1:52" ht="15.75" thickTop="1" x14ac:dyDescent="0.25">
      <c r="A30" s="83" t="s">
        <v>78</v>
      </c>
      <c r="B30" s="84">
        <v>1</v>
      </c>
      <c r="C30" s="84">
        <v>12</v>
      </c>
      <c r="D30" s="220"/>
      <c r="E30" s="221"/>
      <c r="F30" s="88" t="s">
        <v>49</v>
      </c>
      <c r="G30" s="98">
        <f>AT12</f>
        <v>42200</v>
      </c>
      <c r="H30" s="201"/>
      <c r="I30" s="1"/>
      <c r="J30" s="1"/>
      <c r="K30" s="1"/>
      <c r="L30" s="1"/>
      <c r="M30" s="1"/>
      <c r="N30" s="1"/>
      <c r="O30" s="1"/>
      <c r="P30" s="1"/>
      <c r="Q30" s="71"/>
      <c r="R30" s="72"/>
      <c r="S30" s="7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71"/>
      <c r="AX30" s="1"/>
      <c r="AY30" s="1"/>
      <c r="AZ30" s="1"/>
    </row>
    <row r="31" spans="1:52" x14ac:dyDescent="0.25">
      <c r="A31" s="85" t="s">
        <v>81</v>
      </c>
      <c r="B31" s="86">
        <v>2</v>
      </c>
      <c r="C31" s="86">
        <v>12</v>
      </c>
      <c r="D31" s="226"/>
      <c r="E31" s="227"/>
      <c r="F31" s="99" t="s">
        <v>49</v>
      </c>
      <c r="G31" s="100">
        <f>SUM(AT13:AT14)</f>
        <v>670977</v>
      </c>
      <c r="H31" s="201"/>
      <c r="I31" s="1"/>
      <c r="J31" s="1"/>
      <c r="K31" s="1"/>
      <c r="L31" s="1"/>
      <c r="M31" s="1"/>
      <c r="N31" s="1"/>
      <c r="O31" s="1"/>
      <c r="P31" s="1"/>
      <c r="Q31" s="71"/>
      <c r="R31" s="72"/>
      <c r="S31" s="7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71"/>
      <c r="AX31" s="1"/>
      <c r="AY31" s="1"/>
      <c r="AZ31" s="1"/>
    </row>
    <row r="32" spans="1:52" x14ac:dyDescent="0.25">
      <c r="A32" s="101" t="s">
        <v>92</v>
      </c>
      <c r="B32" s="86">
        <v>1</v>
      </c>
      <c r="C32" s="86">
        <v>12</v>
      </c>
      <c r="D32" s="214"/>
      <c r="E32" s="215"/>
      <c r="F32" s="99" t="s">
        <v>49</v>
      </c>
      <c r="G32" s="100">
        <f>AT15</f>
        <v>86000</v>
      </c>
      <c r="H32" s="201"/>
      <c r="I32" s="1"/>
      <c r="J32" s="1"/>
      <c r="K32" s="1"/>
      <c r="L32" s="1"/>
      <c r="M32" s="1"/>
      <c r="N32" s="1"/>
      <c r="O32" s="1"/>
      <c r="P32" s="1"/>
      <c r="Q32" s="71"/>
      <c r="R32" s="72"/>
      <c r="S32" s="7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71"/>
      <c r="AX32" s="1"/>
      <c r="AY32" s="1"/>
      <c r="AZ32" s="1"/>
    </row>
    <row r="33" spans="1:52" x14ac:dyDescent="0.25">
      <c r="A33" s="87" t="s">
        <v>101</v>
      </c>
      <c r="B33" s="87">
        <v>4</v>
      </c>
      <c r="C33" s="102">
        <v>12</v>
      </c>
      <c r="D33" s="216"/>
      <c r="E33" s="217"/>
      <c r="F33" s="103" t="s">
        <v>49</v>
      </c>
      <c r="G33" s="174">
        <f>SUM(G30:G32)</f>
        <v>799177</v>
      </c>
      <c r="H33" s="205"/>
      <c r="I33" s="1"/>
      <c r="J33" s="1"/>
      <c r="K33" s="1"/>
      <c r="L33" s="1"/>
      <c r="M33" s="1"/>
      <c r="N33" s="1"/>
      <c r="O33" s="1"/>
      <c r="P33" s="1"/>
      <c r="Q33" s="71"/>
      <c r="R33" s="72"/>
      <c r="S33" s="7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71"/>
      <c r="AX33" s="1"/>
      <c r="AY33" s="1"/>
      <c r="AZ33" s="1"/>
    </row>
    <row r="34" spans="1:52" x14ac:dyDescent="0.25">
      <c r="A34" s="104"/>
      <c r="B34" s="105"/>
      <c r="C34" s="105"/>
      <c r="D34" s="105"/>
      <c r="E34" s="105"/>
      <c r="F34" s="105"/>
      <c r="G34" s="70"/>
      <c r="H34" s="134"/>
      <c r="I34" s="1"/>
      <c r="J34" s="1"/>
      <c r="K34" s="1"/>
      <c r="L34" s="1"/>
      <c r="M34" s="1"/>
      <c r="N34" s="1"/>
      <c r="O34" s="1"/>
      <c r="P34" s="1"/>
      <c r="Q34" s="71"/>
      <c r="R34" s="72"/>
      <c r="S34" s="7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71"/>
      <c r="AX34" s="1"/>
      <c r="AY34" s="1"/>
      <c r="AZ34" s="1"/>
    </row>
    <row r="35" spans="1:52" ht="15.75" thickBot="1" x14ac:dyDescent="0.3">
      <c r="A35" s="106" t="s">
        <v>103</v>
      </c>
      <c r="B35" s="107"/>
      <c r="C35" s="107"/>
      <c r="D35" s="107"/>
      <c r="E35" s="107"/>
      <c r="F35" s="107"/>
      <c r="G35" s="173">
        <f>G27+G33</f>
        <v>1000377</v>
      </c>
      <c r="H35" s="209"/>
      <c r="I35" s="1"/>
      <c r="J35" s="1"/>
      <c r="K35" s="1"/>
      <c r="L35" s="1"/>
      <c r="M35" s="1"/>
      <c r="N35" s="1"/>
      <c r="O35" s="1"/>
      <c r="P35" s="1"/>
      <c r="Q35" s="71"/>
      <c r="R35" s="72"/>
      <c r="S35" s="7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71"/>
      <c r="AX35" s="1"/>
      <c r="AY35" s="1"/>
      <c r="AZ35" s="1"/>
    </row>
    <row r="36" spans="1:52" ht="15.75" thickTop="1" x14ac:dyDescent="0.25">
      <c r="A36" s="1"/>
      <c r="B36" s="1"/>
      <c r="C36" s="1"/>
      <c r="D36" s="1"/>
      <c r="E36" s="1"/>
      <c r="F36" s="1"/>
      <c r="G36" s="70"/>
      <c r="H36" s="1"/>
      <c r="I36" s="1"/>
      <c r="J36" s="1"/>
      <c r="K36" s="1"/>
      <c r="L36" s="1"/>
      <c r="M36" s="1"/>
      <c r="N36" s="1"/>
      <c r="O36" s="1"/>
      <c r="P36" s="1"/>
      <c r="Q36" s="71"/>
      <c r="R36" s="72"/>
      <c r="S36" s="7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71"/>
      <c r="AX36" s="1"/>
      <c r="AY36" s="1"/>
      <c r="AZ36" s="1"/>
    </row>
    <row r="37" spans="1:52" x14ac:dyDescent="0.25">
      <c r="A37" s="1"/>
      <c r="B37" s="1"/>
      <c r="C37" s="1"/>
      <c r="D37" s="1"/>
      <c r="E37" s="1"/>
      <c r="F37" s="1"/>
      <c r="G37" s="70"/>
      <c r="H37" s="1"/>
      <c r="I37" s="1"/>
      <c r="J37" s="1"/>
      <c r="K37" s="1"/>
      <c r="L37" s="1"/>
      <c r="M37" s="1"/>
      <c r="N37" s="1"/>
      <c r="O37" s="1"/>
      <c r="P37" s="1"/>
      <c r="Q37" s="71"/>
      <c r="R37" s="72"/>
      <c r="S37" s="7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71"/>
      <c r="AX37" s="1"/>
      <c r="AY37" s="1"/>
      <c r="AZ37" s="1"/>
    </row>
    <row r="38" spans="1:52" x14ac:dyDescent="0.25">
      <c r="A38" s="1"/>
      <c r="B38" s="1"/>
      <c r="C38" s="1"/>
      <c r="D38" s="1"/>
      <c r="E38" s="1"/>
      <c r="F38" s="1"/>
      <c r="G38" s="70"/>
      <c r="H38" s="1"/>
      <c r="I38" s="1"/>
      <c r="J38" s="1"/>
      <c r="K38" s="1"/>
      <c r="L38" s="1"/>
      <c r="M38" s="1"/>
      <c r="N38" s="1"/>
      <c r="O38" s="1"/>
      <c r="P38" s="1"/>
      <c r="Q38" s="71"/>
      <c r="R38" s="72"/>
      <c r="S38" s="7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71"/>
      <c r="AX38" s="1"/>
      <c r="AY38" s="1"/>
      <c r="AZ38" s="1"/>
    </row>
    <row r="39" spans="1:52" x14ac:dyDescent="0.25">
      <c r="A39" s="1"/>
      <c r="B39" s="1"/>
      <c r="C39" s="1"/>
      <c r="D39" s="1"/>
      <c r="E39" s="1"/>
      <c r="F39" s="1"/>
      <c r="G39" s="70"/>
      <c r="H39" s="1"/>
      <c r="I39" s="1"/>
      <c r="J39" s="1"/>
      <c r="K39" s="1"/>
      <c r="L39" s="1"/>
      <c r="M39" s="1"/>
      <c r="N39" s="1"/>
      <c r="O39" s="1"/>
      <c r="P39" s="1"/>
      <c r="Q39" s="71"/>
      <c r="R39" s="72"/>
      <c r="S39" s="7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71"/>
      <c r="AX39" s="1"/>
      <c r="AY39" s="1"/>
      <c r="AZ39" s="1"/>
    </row>
    <row r="40" spans="1:52" x14ac:dyDescent="0.25">
      <c r="A40" s="1"/>
      <c r="B40" s="1"/>
      <c r="C40" s="1"/>
      <c r="D40" s="1"/>
      <c r="E40" s="1"/>
      <c r="F40" s="1"/>
      <c r="G40" s="70"/>
      <c r="H40" s="1"/>
      <c r="I40" s="1"/>
      <c r="J40" s="1"/>
      <c r="K40" s="1"/>
      <c r="L40" s="1"/>
      <c r="M40" s="1"/>
      <c r="N40" s="1"/>
      <c r="O40" s="1"/>
      <c r="P40" s="1"/>
      <c r="Q40" s="71"/>
      <c r="R40" s="72"/>
      <c r="S40" s="7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71"/>
      <c r="AX40" s="1"/>
      <c r="AY40" s="1"/>
      <c r="AZ40" s="1"/>
    </row>
    <row r="41" spans="1:52" x14ac:dyDescent="0.25">
      <c r="A41" s="1"/>
      <c r="B41" s="1"/>
      <c r="C41" s="1"/>
      <c r="D41" s="1"/>
      <c r="E41" s="1"/>
      <c r="F41" s="1"/>
      <c r="G41" s="70"/>
      <c r="H41" s="1"/>
      <c r="I41" s="1"/>
      <c r="J41" s="1"/>
      <c r="K41" s="1"/>
      <c r="L41" s="1"/>
      <c r="M41" s="1"/>
      <c r="N41" s="1"/>
      <c r="O41" s="1"/>
      <c r="P41" s="1"/>
      <c r="Q41" s="71"/>
      <c r="R41" s="72"/>
      <c r="S41" s="7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71"/>
      <c r="AX41" s="1"/>
      <c r="AY41" s="1"/>
      <c r="AZ41" s="1"/>
    </row>
    <row r="42" spans="1:52" x14ac:dyDescent="0.25">
      <c r="A42" s="1"/>
      <c r="B42" s="1"/>
      <c r="C42" s="1"/>
      <c r="D42" s="1"/>
      <c r="E42" s="1"/>
      <c r="F42" s="1"/>
      <c r="G42" s="70"/>
      <c r="H42" s="1"/>
      <c r="I42" s="1"/>
      <c r="J42" s="1"/>
      <c r="K42" s="1"/>
      <c r="L42" s="1"/>
      <c r="M42" s="1"/>
      <c r="N42" s="1"/>
      <c r="O42" s="1"/>
      <c r="P42" s="1"/>
      <c r="Q42" s="71"/>
      <c r="R42" s="72"/>
      <c r="S42" s="7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71"/>
      <c r="AX42" s="1"/>
      <c r="AY42" s="1"/>
      <c r="AZ42" s="1"/>
    </row>
    <row r="43" spans="1:52" x14ac:dyDescent="0.25">
      <c r="A43" s="1"/>
      <c r="B43" s="1"/>
      <c r="C43" s="1"/>
      <c r="D43" s="1"/>
      <c r="E43" s="1"/>
      <c r="F43" s="1"/>
      <c r="G43" s="70"/>
      <c r="H43" s="1"/>
      <c r="I43" s="1"/>
      <c r="J43" s="1"/>
      <c r="K43" s="1"/>
      <c r="L43" s="1"/>
      <c r="M43" s="1"/>
      <c r="N43" s="1"/>
      <c r="O43" s="1"/>
      <c r="P43" s="1"/>
      <c r="Q43" s="71"/>
      <c r="R43" s="72"/>
      <c r="S43" s="7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71"/>
      <c r="AX43" s="1"/>
      <c r="AY43" s="1"/>
      <c r="AZ43" s="1"/>
    </row>
    <row r="44" spans="1:52" x14ac:dyDescent="0.25">
      <c r="A44" s="1"/>
      <c r="B44" s="1"/>
      <c r="C44" s="1"/>
      <c r="D44" s="1"/>
      <c r="E44" s="1"/>
      <c r="F44" s="1"/>
      <c r="G44" s="70"/>
      <c r="H44" s="1"/>
      <c r="I44" s="1"/>
      <c r="J44" s="1"/>
      <c r="K44" s="1"/>
      <c r="L44" s="1"/>
      <c r="M44" s="1"/>
      <c r="N44" s="1"/>
      <c r="O44" s="1"/>
      <c r="P44" s="1"/>
      <c r="Q44" s="71"/>
      <c r="R44" s="72"/>
      <c r="S44" s="7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71"/>
      <c r="AX44" s="1"/>
      <c r="AY44" s="1"/>
      <c r="AZ44" s="1"/>
    </row>
  </sheetData>
  <mergeCells count="43">
    <mergeCell ref="A1:AT1"/>
    <mergeCell ref="T2:AT2"/>
    <mergeCell ref="A3:A4"/>
    <mergeCell ref="B3:F3"/>
    <mergeCell ref="G3:G4"/>
    <mergeCell ref="H3:J3"/>
    <mergeCell ref="K3:K4"/>
    <mergeCell ref="L3:L4"/>
    <mergeCell ref="M3:M4"/>
    <mergeCell ref="AC3:AD3"/>
    <mergeCell ref="AE3:AF3"/>
    <mergeCell ref="AG3:AH3"/>
    <mergeCell ref="N3:O3"/>
    <mergeCell ref="P3:P4"/>
    <mergeCell ref="Q3:Q4"/>
    <mergeCell ref="R3:R4"/>
    <mergeCell ref="S3:S4"/>
    <mergeCell ref="T3:U3"/>
    <mergeCell ref="AU3:AW3"/>
    <mergeCell ref="AI3:AJ3"/>
    <mergeCell ref="AK3:AL3"/>
    <mergeCell ref="AM3:AN3"/>
    <mergeCell ref="AO3:AP3"/>
    <mergeCell ref="AQ3:AR3"/>
    <mergeCell ref="AS3:AT3"/>
    <mergeCell ref="W3:X3"/>
    <mergeCell ref="Y3:Z3"/>
    <mergeCell ref="AA3:AB3"/>
    <mergeCell ref="A5:M5"/>
    <mergeCell ref="N5:S5"/>
    <mergeCell ref="D32:E32"/>
    <mergeCell ref="D33:E33"/>
    <mergeCell ref="D21:E21"/>
    <mergeCell ref="D24:E24"/>
    <mergeCell ref="D26:E26"/>
    <mergeCell ref="D27:E27"/>
    <mergeCell ref="D30:E30"/>
    <mergeCell ref="D31:E31"/>
    <mergeCell ref="D25:E25"/>
    <mergeCell ref="A11:M11"/>
    <mergeCell ref="N11:S11"/>
    <mergeCell ref="A23:G23"/>
    <mergeCell ref="A29:G29"/>
  </mergeCells>
  <phoneticPr fontId="31" type="noConversion"/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Odej</dc:creator>
  <cp:lastModifiedBy>Agnieszka</cp:lastModifiedBy>
  <cp:lastPrinted>2020-06-17T10:41:15Z</cp:lastPrinted>
  <dcterms:created xsi:type="dcterms:W3CDTF">2015-06-05T18:19:34Z</dcterms:created>
  <dcterms:modified xsi:type="dcterms:W3CDTF">2020-08-11T07:55:30Z</dcterms:modified>
</cp:coreProperties>
</file>